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2120" windowHeight="9120" tabRatio="550" activeTab="3"/>
  </bookViews>
  <sheets>
    <sheet name="Relevé des pièces" sheetId="1" r:id="rId1"/>
    <sheet name="Synthèse" sheetId="2" r:id="rId2"/>
    <sheet name="Décl. Créance" sheetId="3" r:id="rId3"/>
    <sheet name="Dépenses cumulées" sheetId="4" r:id="rId4"/>
    <sheet name="Certificat" sheetId="5" r:id="rId5"/>
    <sheet name="AIDE" sheetId="6" r:id="rId6"/>
  </sheets>
  <definedNames>
    <definedName name="Champs" localSheetId="0">#REF!</definedName>
  </definedNames>
  <calcPr fullCalcOnLoad="1"/>
</workbook>
</file>

<file path=xl/sharedStrings.xml><?xml version="1.0" encoding="utf-8"?>
<sst xmlns="http://schemas.openxmlformats.org/spreadsheetml/2006/main" count="1017" uniqueCount="274">
  <si>
    <t>Nom du projet :</t>
  </si>
  <si>
    <t xml:space="preserve">Je soussigné(e) </t>
  </si>
  <si>
    <t xml:space="preserve">Représentant légal de </t>
  </si>
  <si>
    <t xml:space="preserve">agissant pour le compte  de la Région Wallonne, Autorité de Gestion du programme </t>
  </si>
  <si>
    <t>Considérant :</t>
  </si>
  <si>
    <t xml:space="preserve">1. La déclaration de créance de l’opérateur en date du :  </t>
  </si>
  <si>
    <t xml:space="preserve">Reçue le : </t>
  </si>
  <si>
    <t>3. La vérification des preuves d'acquittement ;</t>
  </si>
  <si>
    <t>Certifie :</t>
  </si>
  <si>
    <t xml:space="preserve">1. Que les dépenses introduites pour la période mentionnée ci-dessus sont éligibles conformément aux </t>
  </si>
  <si>
    <t>2. Que les recettes réalisées par le projet au cours de cette même période s’élèvent à :</t>
  </si>
  <si>
    <t>5. Qu’en conséquence, il peut être payé au titre du cofinancement européen un montant FEDER de :</t>
  </si>
  <si>
    <t>b. quant aux procédures de gestion et de contrôle de l’intervention, visant particulièrement à assurer la réalité et la conformité du service effectué par rapports et services cofinancés et la réalité des dépenses déclarées ;</t>
  </si>
  <si>
    <t>8. Que le relevé de ces dépenses est exact et procède de systèmes de comptabilité basés sur des pièces justificatives susceptibles d’être vérifiées ;</t>
  </si>
  <si>
    <t>9. Que le relevé des dépenses et la demande de paiement tiennent compte, le cas échéant, des recouvrements perçus et de tout intérêt perçu ;</t>
  </si>
  <si>
    <t>2.      La déclaration de créance de l’opérateur.</t>
  </si>
  <si>
    <t xml:space="preserve">Fait à </t>
  </si>
  <si>
    <t xml:space="preserve">Le </t>
  </si>
  <si>
    <t>Déclaration Certifiée sincère et conforme</t>
  </si>
  <si>
    <t>Nom en majuscules, cachet, qualité</t>
  </si>
  <si>
    <t>Signature de l’autorité compétente</t>
  </si>
  <si>
    <t>Dénomination abrégée du projet/ Verkorte projectnaam</t>
  </si>
  <si>
    <t>Opérateur chef de file</t>
  </si>
  <si>
    <t xml:space="preserve">Opérateur </t>
  </si>
  <si>
    <t>N° :</t>
  </si>
  <si>
    <t>Semestre concerné</t>
  </si>
  <si>
    <t xml:space="preserve">Assujetissement TVA : </t>
  </si>
  <si>
    <t>Non assujetti</t>
  </si>
  <si>
    <t>Assujeti</t>
  </si>
  <si>
    <t>Partiellement assujetti</t>
  </si>
  <si>
    <t>Action(s) concernée(s) :</t>
  </si>
  <si>
    <t>Correction</t>
  </si>
  <si>
    <t>1. Frais de personnel</t>
  </si>
  <si>
    <t>TOTAL</t>
  </si>
  <si>
    <t>Personnel</t>
  </si>
  <si>
    <t>Communication</t>
  </si>
  <si>
    <t>Total introduit</t>
  </si>
  <si>
    <t>Budget initial / actualisé</t>
  </si>
  <si>
    <t>2. Calcul de la contribution FEDER pour le semestre concerné</t>
  </si>
  <si>
    <t>Recettes</t>
  </si>
  <si>
    <t>Dépenses éligibles hors recettes</t>
  </si>
  <si>
    <t>3. Solde FEDER disponible après imputation du semestre concerné</t>
  </si>
  <si>
    <t>Solde disponible</t>
  </si>
  <si>
    <t>Taux de réalisation</t>
  </si>
  <si>
    <t>Déclaration de créance n°</t>
  </si>
  <si>
    <t>Période concernée :</t>
  </si>
  <si>
    <t xml:space="preserve">Sous programme : </t>
  </si>
  <si>
    <t>Opérateur :</t>
  </si>
  <si>
    <t>Chef de file :</t>
  </si>
  <si>
    <t>Déclare :</t>
  </si>
  <si>
    <t xml:space="preserve">1. Que les dépenses introduites pour la période mentionnée ci-dessus sont réellement acquittées au cours </t>
  </si>
  <si>
    <t>de cette période pour un montant de (1) :</t>
  </si>
  <si>
    <t>(1) Selon tableaux en annexe</t>
  </si>
  <si>
    <t>3. Que, déduction faites des recettes, le montant des dépenses éligibles au cofinancement FEDER s’élève à :</t>
  </si>
  <si>
    <t>4. Que le montant FEDER demandé au titre du cofinancement européen s’élève à :</t>
  </si>
  <si>
    <t xml:space="preserve">5. Que, conformément aux règlements (CE) n° 1083/2006,1080/2006 et 1828/2006, les politiques et actions </t>
  </si>
  <si>
    <t>communautaires et notamment les règles en matière :</t>
  </si>
  <si>
    <t xml:space="preserve">-         de concurrence, </t>
  </si>
  <si>
    <t xml:space="preserve">-         de passation des marchés publics, </t>
  </si>
  <si>
    <t xml:space="preserve">-         de protection de l’environnement, </t>
  </si>
  <si>
    <t>-         d’élimination des inégalités et de promotion de l’égalité entre les hommes et les femmes,</t>
  </si>
  <si>
    <t>-         d’information et de publicité,</t>
  </si>
  <si>
    <t>ont été respectées ;</t>
  </si>
  <si>
    <t xml:space="preserve">6. Que l’opération se déroule conformément  aux caractéristiques décrites dans la fiche  projet validée par le </t>
  </si>
  <si>
    <t xml:space="preserve">Comité de pilotage et/ou le Comité d’accompagnement du projet ; </t>
  </si>
  <si>
    <t xml:space="preserve">7. Que le relevé de ces dépenses est exact et procède de systèmes de comptabilité basés sur des pièces </t>
  </si>
  <si>
    <t>justificatives susceptibles d’être vérifiées ;</t>
  </si>
  <si>
    <t>8. Que les pièces comptables fournies sont conformes aux originaux disponibles ;</t>
  </si>
  <si>
    <t xml:space="preserve">9. Que les pièces justificatives sont et resteront disponible jusqu'au 31 décembre 2020 ; </t>
  </si>
  <si>
    <t>10. Que le relevé des dépenses et la demande de paiement tiennent compte, le cas échéant, des recouvrements</t>
  </si>
  <si>
    <t>perçus et de tout intérêt perçu ;</t>
  </si>
  <si>
    <t>11. Que les financements mobilisés ne sont et ne seront pas valorisés dans le cadre d'autres projets européens.</t>
  </si>
  <si>
    <t>Sont annexés à la présente déclaration et font partie intégrante de celle-ci :</t>
  </si>
  <si>
    <t xml:space="preserve">1.      Le récapitulatif général des dépenses réalisées et acquittées en date du </t>
  </si>
  <si>
    <t xml:space="preserve">accompagné du détail des dépenses par poste budgétaire ; </t>
  </si>
  <si>
    <t>2.      La copie certifiée conforme des factures, justificatifs, … ainsi que les preuves de paiement de  ceux-ci.</t>
  </si>
  <si>
    <t>1. Budget prévisionnel initial / Modifications</t>
  </si>
  <si>
    <t>Coût initial</t>
  </si>
  <si>
    <t>Date modification et instance</t>
  </si>
  <si>
    <t xml:space="preserve">2. Plan de financement initial / Modifications </t>
  </si>
  <si>
    <t>Récapitulatif des dépenses introduites pour le semestre concerné</t>
  </si>
  <si>
    <t>Total des dépenses acquittées</t>
  </si>
  <si>
    <t>Dépenses acquittées hors recettes</t>
  </si>
  <si>
    <t>Frais de personnel</t>
  </si>
  <si>
    <t>DEPENSES EFFECTUES POUR LE PROJET</t>
  </si>
  <si>
    <t>Date facture ou document</t>
  </si>
  <si>
    <t>Mode de paiement</t>
  </si>
  <si>
    <t>Montant total TVA comprise</t>
  </si>
  <si>
    <t>Montant TVA récupérable</t>
  </si>
  <si>
    <t>Montant hors taxe</t>
  </si>
  <si>
    <t>Montant éligible</t>
  </si>
  <si>
    <t>Observations</t>
  </si>
  <si>
    <t>(1)</t>
  </si>
  <si>
    <t>(2)</t>
  </si>
  <si>
    <t>(3)</t>
  </si>
  <si>
    <t>(4)</t>
  </si>
  <si>
    <t>(5)</t>
  </si>
  <si>
    <t>(6)</t>
  </si>
  <si>
    <t>(7)</t>
  </si>
  <si>
    <t>(8)</t>
  </si>
  <si>
    <t>(9)</t>
  </si>
  <si>
    <t>Dénomination abrégée du projet</t>
  </si>
  <si>
    <t xml:space="preserve">N° </t>
  </si>
  <si>
    <t>Taux affectation</t>
  </si>
  <si>
    <t>Montant imputé</t>
  </si>
  <si>
    <t>(10)</t>
  </si>
  <si>
    <t>(11)</t>
  </si>
  <si>
    <t>N°</t>
  </si>
  <si>
    <r>
      <t>Convention FEDER  n° :</t>
    </r>
    <r>
      <rPr>
        <sz val="10"/>
        <rFont val="Times New Roman"/>
        <family val="1"/>
      </rPr>
      <t xml:space="preserve"> </t>
    </r>
  </si>
  <si>
    <t>Programme INTERREG IV France-Wallonie –Vlaanderen</t>
  </si>
  <si>
    <t>Programme INTERREG IV France – Wallonie - Vlaanderen</t>
  </si>
  <si>
    <t>a. quant au respect des politiques et actions communautaires, en particulier celles concernant les règles de concurrence, la passation des marchés publics, la protection de l’environnement, l’élimination des inégalités et la promotion de l’égalité entre les hommes et les femmes ainsi que les dispositions en matière de publicité</t>
  </si>
  <si>
    <t>10. Que les pièces annexes à ce certificat sont et resteront disponibles jusqu'au 31 décembre 2020.</t>
  </si>
  <si>
    <t>Dépenses éligibles avec corrections financières</t>
  </si>
  <si>
    <t xml:space="preserve">3. Que les corrections financières à opérer suite à un contrôle s'élèvent à : </t>
  </si>
  <si>
    <t>4. Que, déduction faites des recettes et des corrections, le montant des dépenses éligibles certifiées s’élève à :</t>
  </si>
  <si>
    <t>TOTAL recettes déduites</t>
  </si>
  <si>
    <t>4. Calcul de la contribution FEDER pour le semestre concerné</t>
  </si>
  <si>
    <t>Montant FEDER total</t>
  </si>
  <si>
    <t>Montant FEDER total demandé</t>
  </si>
  <si>
    <t xml:space="preserve">Total des dépenses éligibles </t>
  </si>
  <si>
    <t>Taux d'affectation</t>
  </si>
  <si>
    <t>Montant hors taxes</t>
  </si>
  <si>
    <t>Certificat de validation n° :</t>
  </si>
  <si>
    <t xml:space="preserve">7. Que le relevé des dépenses ci-annexé, faisant  partie intégrante du présent certificat de validation, est conforme au budget validé par le Comité de Pilotage et/ou le Comité d’accompagnement du projet et aux pièces comptables fournies par l’opérateur ; </t>
  </si>
  <si>
    <t>Sont annexés au présent certificat de validation et font partie intégrante de celui-ci :</t>
  </si>
  <si>
    <t>2. Frais de structures</t>
  </si>
  <si>
    <t>3. Frais liés à la mise en œuvre du projet</t>
  </si>
  <si>
    <t>5. Investissements lourds</t>
  </si>
  <si>
    <t>Taux FEDER (hors validation)</t>
  </si>
  <si>
    <t>Montant FEDER validé (hors validation)</t>
  </si>
  <si>
    <t>Montant FEDER pour la validation</t>
  </si>
  <si>
    <t>Solde disponible avant validation du semestre concerné</t>
  </si>
  <si>
    <t>Structures</t>
  </si>
  <si>
    <t>Validation</t>
  </si>
  <si>
    <t>Invest. Lourds</t>
  </si>
  <si>
    <t>Récapitulatif des dépenses éligibles pour 
le semestre concerné</t>
  </si>
  <si>
    <t>Montant FEDER total validé 
depuis le début du projet</t>
  </si>
  <si>
    <t>Montant FEDER demandé (hors validation)</t>
  </si>
  <si>
    <t>Montant FEDER demandé pour la validation</t>
  </si>
  <si>
    <t>Cadre réservé au contrôleur</t>
  </si>
  <si>
    <t>6. Communication</t>
  </si>
  <si>
    <t>Equip. et invest.</t>
  </si>
  <si>
    <t>4. Equipement et investissement</t>
  </si>
  <si>
    <t>7. Validation</t>
  </si>
  <si>
    <t>Poste budgétaire</t>
  </si>
  <si>
    <t>Frais de structure</t>
  </si>
  <si>
    <t>Sous total</t>
  </si>
  <si>
    <t>Frais mise en œuvre</t>
  </si>
  <si>
    <t>Investissement lourd</t>
  </si>
  <si>
    <t>Equipem. / Investis.</t>
  </si>
  <si>
    <t xml:space="preserve">N° comptabilité opérateur </t>
  </si>
  <si>
    <t>Equipement / Investissement</t>
  </si>
  <si>
    <t>Communic.</t>
  </si>
  <si>
    <t>Frais  structures</t>
  </si>
  <si>
    <t xml:space="preserve">3. Dépenses introduites </t>
  </si>
  <si>
    <t>TOTAL dépenses</t>
  </si>
  <si>
    <t xml:space="preserve">Montant FEDER initial / actualisé engagé </t>
  </si>
  <si>
    <t>Plan financement initial</t>
  </si>
  <si>
    <t>En %</t>
  </si>
  <si>
    <t>Réservé au contrôleur sur pièces de premier niveau</t>
  </si>
  <si>
    <t>Réservé au contrôleur sur place de premier niveau</t>
  </si>
  <si>
    <t>Réservé au contrôle de second niveau</t>
  </si>
  <si>
    <t>1. Opérateur</t>
  </si>
  <si>
    <r>
      <t xml:space="preserve">2. ETAT </t>
    </r>
    <r>
      <rPr>
        <sz val="8"/>
        <rFont val="Arial"/>
        <family val="2"/>
      </rPr>
      <t>(1)</t>
    </r>
  </si>
  <si>
    <r>
      <t xml:space="preserve">3. Région </t>
    </r>
    <r>
      <rPr>
        <sz val="8"/>
        <rFont val="Arial"/>
        <family val="2"/>
      </rPr>
      <t>(1)</t>
    </r>
  </si>
  <si>
    <r>
      <t xml:space="preserve">4. Département </t>
    </r>
    <r>
      <rPr>
        <sz val="8"/>
        <rFont val="Arial"/>
        <family val="2"/>
      </rPr>
      <t>(1)</t>
    </r>
  </si>
  <si>
    <r>
      <t xml:space="preserve">5. Autres pouvoirs publics </t>
    </r>
    <r>
      <rPr>
        <sz val="8"/>
        <rFont val="Arial"/>
        <family val="2"/>
      </rPr>
      <t>(1)</t>
    </r>
  </si>
  <si>
    <t xml:space="preserve">    Nature : ………………..</t>
  </si>
  <si>
    <t>6. Privé</t>
  </si>
  <si>
    <t>7. FEDER - INTERREG</t>
  </si>
  <si>
    <t>7. FEDER - INTERREG (validation)</t>
  </si>
  <si>
    <t>Français</t>
  </si>
  <si>
    <t xml:space="preserve">8. TOTAL HORS RECETTES </t>
  </si>
  <si>
    <t>9. Recettes générées par le projet</t>
  </si>
  <si>
    <t>10. TOTAL RECETTES COMPRISES</t>
  </si>
  <si>
    <t>Taux FEDER total</t>
  </si>
  <si>
    <t>(1) Préciser le Ministère, la collectivité, l'administration ou le service fonctionnellement compétent</t>
  </si>
  <si>
    <t xml:space="preserve">Français </t>
  </si>
  <si>
    <t xml:space="preserve">Versant  </t>
  </si>
  <si>
    <t xml:space="preserve">Versant </t>
  </si>
  <si>
    <t>Semestre et statut des dépenses : introduites ou validées par la cellule de contrôle de premier niveau</t>
  </si>
  <si>
    <t>Semestre (dates) et statut : introduites ou validées</t>
  </si>
  <si>
    <t>1. Cumul des dépenses introduites ou validées</t>
  </si>
  <si>
    <t>Montant FEDER</t>
  </si>
  <si>
    <t>RECETTES REALISES PAR LE PROJET</t>
  </si>
  <si>
    <t>SYNTHESE</t>
  </si>
  <si>
    <t xml:space="preserve">Action concernée: </t>
  </si>
  <si>
    <t xml:space="preserve">1.     Le rapport de contrôle </t>
  </si>
  <si>
    <t>CONTRÔLE</t>
  </si>
  <si>
    <t>Dépenses introduites</t>
  </si>
  <si>
    <t>Corrections financières</t>
  </si>
  <si>
    <t>FEDER</t>
  </si>
  <si>
    <t>Date du certificat de validation</t>
  </si>
  <si>
    <t>Montant accepté hors recettes et corrections</t>
  </si>
  <si>
    <t xml:space="preserve">Préciser le type de contrôle et l'objet de la correction : </t>
  </si>
  <si>
    <t>Frais de Structure</t>
  </si>
  <si>
    <t>Investissement Lourd</t>
  </si>
  <si>
    <t>Frais Mise en œuvre</t>
  </si>
  <si>
    <t>Total des dépenses introduites</t>
  </si>
  <si>
    <t>Dépenses Introduites hors recettes</t>
  </si>
  <si>
    <t>Avenant n° :</t>
  </si>
  <si>
    <t>Solde disponible y compris semestre concerné</t>
  </si>
  <si>
    <t>Action concernée :</t>
  </si>
  <si>
    <t>Sous programme :</t>
  </si>
  <si>
    <t>Convention concours FEDER n° :</t>
  </si>
  <si>
    <t>Chef de file :</t>
  </si>
  <si>
    <t xml:space="preserve">Semestre concerné: </t>
  </si>
  <si>
    <t>Aide pour compléter la Déclaration de créance</t>
  </si>
  <si>
    <t xml:space="preserve">Afin de remplir au mieux la déclaration de créance, vous trouverez ci-après quelques conseils qui vous sont détaillés par onglet. </t>
  </si>
  <si>
    <t>ATTENTION! Ne pas supprimer d'onglets et ne pas modifier leur ordre dans la déclaration de créance</t>
  </si>
  <si>
    <t>Onglet "Relevé des pièces"</t>
  </si>
  <si>
    <t>* l'encodage de vos données ne doit être réalisé que dans les cases blanches du fichier.</t>
  </si>
  <si>
    <r>
      <t xml:space="preserve">* lorsque vous ajouterez une ligne dans les postes budgétaires, il faudra </t>
    </r>
    <r>
      <rPr>
        <b/>
        <i/>
        <sz val="12"/>
        <color indexed="8"/>
        <rFont val="Calibri"/>
        <family val="2"/>
      </rPr>
      <t>impérativement</t>
    </r>
    <r>
      <rPr>
        <sz val="12"/>
        <color indexed="8"/>
        <rFont val="Calibri"/>
        <family val="2"/>
      </rPr>
      <t xml:space="preserve"> utiliser </t>
    </r>
    <r>
      <rPr>
        <b/>
        <sz val="12"/>
        <color indexed="8"/>
        <rFont val="Calibri"/>
        <family val="2"/>
      </rPr>
      <t>le menu déroulant</t>
    </r>
    <r>
      <rPr>
        <sz val="12"/>
        <color indexed="8"/>
        <rFont val="Calibri"/>
        <family val="2"/>
      </rPr>
      <t xml:space="preserve"> qui apparait en cliquant sur la flèche à droite de la case.</t>
    </r>
  </si>
  <si>
    <r>
      <t xml:space="preserve">* vous ne pouvez </t>
    </r>
    <r>
      <rPr>
        <b/>
        <sz val="12"/>
        <color indexed="8"/>
        <rFont val="Calibri"/>
        <family val="2"/>
      </rPr>
      <t>supprimer une colonne ou une ligne</t>
    </r>
    <r>
      <rPr>
        <sz val="12"/>
        <color indexed="8"/>
        <rFont val="Calibri"/>
        <family val="2"/>
      </rPr>
      <t>. Des formules sont prédéfinies et si vous supprimez des colonnes ou des lignes, vous risquez de fausser le calcul de la déclaration de créance.</t>
    </r>
  </si>
  <si>
    <r>
      <t xml:space="preserve">* vous pouvez </t>
    </r>
    <r>
      <rPr>
        <b/>
        <sz val="12"/>
        <color indexed="8"/>
        <rFont val="Calibri"/>
        <family val="2"/>
      </rPr>
      <t>ajouter une ligne.</t>
    </r>
    <r>
      <rPr>
        <sz val="12"/>
        <color indexed="8"/>
        <rFont val="Calibri"/>
        <family val="2"/>
      </rPr>
      <t xml:space="preserve"> Veillez cependant à vous placer sur l'avant dernière ligne du poste budgétaire où vous souhaitez ajouter la ligne. 
Pensez alors à recopier les formules de la ligne précédente sur la ligne que vous venez d'ajouter.</t>
    </r>
  </si>
  <si>
    <t>*  la dernière ligne de chaque poste budgétaire est vérrouillée. Vous ne pouvez introduire aucune donnée sur cette ligne.</t>
  </si>
  <si>
    <t>* les données des cases de couleur jaune ne peuvent être modifiées par vos soins. Les montants indiqués dans ces cases sont repris automatiquement d'autres onglets.</t>
  </si>
  <si>
    <t>* les cases de couleur rouge ou bleu ne sont utilisables et accessibles que par les contrôleurs de 1er et de 2nd niveau.</t>
  </si>
  <si>
    <t>* pour les frais de personnel, annexer les time-sheet complétés et signés, avec copie de tous les justificatifs relatif au calcul effectué.</t>
  </si>
  <si>
    <t xml:space="preserve">Concernant les colonnes où vous devez encoder vos données, voici les explications pour chacune d'entre elles: </t>
  </si>
  <si>
    <t>Numéro</t>
  </si>
  <si>
    <t>Intitulé</t>
  </si>
  <si>
    <t>Descriptif</t>
  </si>
  <si>
    <t>Remarques particulières</t>
  </si>
  <si>
    <t>N° qui suit l'ordre d'introduction de votre facture (1,2,3,4,5, …)</t>
  </si>
  <si>
    <t>Numéro repris dans votre livre de compte pour la pièce que vous introduisez</t>
  </si>
  <si>
    <t xml:space="preserve"> Objet</t>
  </si>
  <si>
    <t>Identifier explicitement la pièce que vous introduisez</t>
  </si>
  <si>
    <t>Renseigner la date de facture inscrite sur le document ou la date à laquelle a été émis le document.</t>
  </si>
  <si>
    <t>Différents modes de paiement existent tels que la caisse, le mandat, le chèque, le virement,…</t>
  </si>
  <si>
    <t xml:space="preserve">Date acquittement/perception </t>
  </si>
  <si>
    <t>Date d'acquittement suite au paiement de la pièce comptable - date qui est reprise sur votre preuve de paiement ( extrait de compte, ….) ou date de perception des recettes.</t>
  </si>
  <si>
    <t>Indiquer le montant total de la facture toutes taxes comprises</t>
  </si>
  <si>
    <t>Indiquer le montant total récupérable si vous êtes assujetti à la TVA</t>
  </si>
  <si>
    <t>Déduction du montant total TVA comprise et du montant de TVA récupérable.</t>
  </si>
  <si>
    <t>Ne rien encoder dans cette colonne, le calcul se fait automatiquement.</t>
  </si>
  <si>
    <t>Indiquer le pourcentage d'affectation au projet pour la facture ou la pièce concernée</t>
  </si>
  <si>
    <t>Toujours compléter cette case même si le taux d'affectation est de 100%.</t>
  </si>
  <si>
    <t xml:space="preserve">Montant hors taxe multiplié par le taux d'affectation. </t>
  </si>
  <si>
    <t>Onglet "Synthèse"</t>
  </si>
  <si>
    <t>* les cellules en vert dans le haut de la page doivent être complétées</t>
  </si>
  <si>
    <t>* les cellules jaunes se recopient automatiquement d'autres onglets.</t>
  </si>
  <si>
    <t>Budget prévisionnel initial / Modifications</t>
  </si>
  <si>
    <t>Les cases en blanc doivent être remplies manuellement</t>
  </si>
  <si>
    <r>
      <rPr>
        <b/>
        <sz val="11"/>
        <color indexed="8"/>
        <rFont val="Calibri"/>
        <family val="2"/>
      </rPr>
      <t>Coût initial</t>
    </r>
    <r>
      <rPr>
        <sz val="10"/>
        <rFont val="Arial"/>
        <family val="0"/>
      </rPr>
      <t xml:space="preserve"> : les montants inscrits pour chaque poste budgétaire doivent être ceux approuvés par le Comité de Pilotage et qui sont repris dans la Convention FEDER</t>
    </r>
  </si>
  <si>
    <r>
      <rPr>
        <b/>
        <sz val="11"/>
        <color indexed="8"/>
        <rFont val="Calibri"/>
        <family val="2"/>
      </rPr>
      <t>Date modification et instance</t>
    </r>
    <r>
      <rPr>
        <sz val="10"/>
        <rFont val="Arial"/>
        <family val="0"/>
      </rPr>
      <t>: compléter cette case avec la date du Comité de Pilotage ou du Comité d'accompagnement qui aura accepté une modification dans votre budget prévisionnel. Ex: COMAC du 10/01/2009 ou COPIL du 10/01/2009</t>
    </r>
  </si>
  <si>
    <t>Inscrire pour chaque poste budgétaire, sous la colonne "date modification et instance", les changements qui ont été validés en Comité de Pilotage ou en Comité d'accompagnement</t>
  </si>
  <si>
    <t>Total</t>
  </si>
  <si>
    <t>Ne rien encoder dans cette colonne ou ligne, le calcul se fait automatiquement.</t>
  </si>
  <si>
    <t xml:space="preserve">Plan de financement initial / Modifications </t>
  </si>
  <si>
    <r>
      <rPr>
        <b/>
        <sz val="11"/>
        <color indexed="8"/>
        <rFont val="Calibri"/>
        <family val="2"/>
      </rPr>
      <t>Plan de financement initial</t>
    </r>
    <r>
      <rPr>
        <sz val="10"/>
        <rFont val="Arial"/>
        <family val="0"/>
      </rPr>
      <t xml:space="preserve"> : les montants inscrits pour chaque cofinanceur doivent être ceux approuvés par le Comité de Pilotage et qui sont repris dans la Convention FEDER</t>
    </r>
  </si>
  <si>
    <r>
      <rPr>
        <b/>
        <sz val="11"/>
        <color indexed="8"/>
        <rFont val="Calibri"/>
        <family val="2"/>
      </rPr>
      <t>Date modification et instance</t>
    </r>
    <r>
      <rPr>
        <sz val="10"/>
        <rFont val="Arial"/>
        <family val="0"/>
      </rPr>
      <t>: compléter cette case avec la date du Comité de Pilotage ou du Comité d'accompagnement qui aura accepté une modification dans votre plan de financement. Ex: COMAC du 10/01/2009 ou COPIL du 10/01/2009</t>
    </r>
  </si>
  <si>
    <t>Inscrire pour chaque cofinanceur, sous la colonne "date modification et instance", les changements qui ont été validés en Comité de Pilotage ou en Comité d'accompagnement</t>
  </si>
  <si>
    <t xml:space="preserve"> Dépenses introduites </t>
  </si>
  <si>
    <t>Les montants indiqués sont repris automatiquement d'autres onglets.</t>
  </si>
  <si>
    <t>Calcul de la contribution FEDER pour le semestre concerné</t>
  </si>
  <si>
    <t>Onglet "Déclaration de créance"</t>
  </si>
  <si>
    <t>* les cellules jaunes se recopient automatiquement d'autres onglets</t>
  </si>
  <si>
    <r>
      <t>* ce document doit être daté, signé et cacheté puis transmis avec tous ses annexes au contrôleur de 1</t>
    </r>
    <r>
      <rPr>
        <b/>
        <vertAlign val="superscript"/>
        <sz val="11"/>
        <color indexed="8"/>
        <rFont val="Calibri"/>
        <family val="2"/>
      </rPr>
      <t>er</t>
    </r>
    <r>
      <rPr>
        <b/>
        <sz val="11"/>
        <color indexed="8"/>
        <rFont val="Calibri"/>
        <family val="2"/>
      </rPr>
      <t xml:space="preserve"> niveau</t>
    </r>
  </si>
  <si>
    <t>Onglet "Dépenses cumulées"</t>
  </si>
  <si>
    <t>Cumul des dépenses introduites ou validées</t>
  </si>
  <si>
    <r>
      <rPr>
        <b/>
        <sz val="11"/>
        <color indexed="8"/>
        <rFont val="Calibri"/>
        <family val="2"/>
      </rPr>
      <t>Semestre (dates) et statut : introduites ou validées</t>
    </r>
    <r>
      <rPr>
        <sz val="10"/>
        <rFont val="Arial"/>
        <family val="0"/>
      </rPr>
      <t xml:space="preserve"> : compléter en introduisant le semestre concerné et le statut des dépenses à savoir introduites (c'est-à-dire en cours d'examen par le contrôleur de premier niveau) ou validées (vous avez reçu le certificat de validation des dépenses du contrôleur de premier niveau).</t>
    </r>
  </si>
  <si>
    <r>
      <rPr>
        <b/>
        <sz val="11"/>
        <color indexed="8"/>
        <rFont val="Calibri"/>
        <family val="2"/>
      </rPr>
      <t>Colonnes des postes budgétaires</t>
    </r>
    <r>
      <rPr>
        <sz val="10"/>
        <rFont val="Arial"/>
        <family val="0"/>
      </rPr>
      <t xml:space="preserve"> ( personnel, frais liés à la mise en œuvre, …) : montant à inscrire en fonction du semestre concerné</t>
    </r>
  </si>
  <si>
    <t>Les montants introduits sont ceux se trouvant dans l'onglet "Relevé des pièces". Pour chaque poste budgétaire, prendre le sous-total de la colonne "L"</t>
  </si>
  <si>
    <r>
      <rPr>
        <b/>
        <sz val="11"/>
        <color indexed="8"/>
        <rFont val="Calibri"/>
        <family val="2"/>
      </rPr>
      <t>Colonne FEDER</t>
    </r>
    <r>
      <rPr>
        <sz val="10"/>
        <rFont val="Arial"/>
        <family val="0"/>
      </rPr>
      <t>: reprend soit le montant FEDER introduit dans la déclaration de créance (dépenses introduites) soit le montant validé par le contrôleur de premier niveau.</t>
    </r>
  </si>
  <si>
    <t>Onglet "Certificat"</t>
  </si>
  <si>
    <t>* Ne rien inscrire dans cet onglet de la déclaration de créance</t>
  </si>
  <si>
    <t xml:space="preserve">Objet </t>
  </si>
  <si>
    <t>Date acquittement/perception</t>
  </si>
  <si>
    <t xml:space="preserve">6. Que l’opération est menée dans le respect des dispositions des règlements (CE) n° n° 1083/2006,1080/2006, 1828/2006 et 846/2009 notamment : </t>
  </si>
  <si>
    <t>dispositions des règlements (CE) n° 1083/2006,1080/2006, 1828/2006 et 846/2009 pour un montant de :</t>
  </si>
  <si>
    <t>2. Le contrôle de l’éligibilité des pièces comptables produites par l’opérateur au regard des règlements (CE) n° 1083/2006,1080/2006, 1828/2006 et 846/2009 ;</t>
  </si>
  <si>
    <t>Imputation des corrections financières réalisées 
(contrôle sur place, de 2ème niveau,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</si>
</sst>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 _F"/>
    <numFmt numFmtId="169" formatCode="#,##0.0"/>
    <numFmt numFmtId="170" formatCode="#,##0.00\ [$€-1]"/>
    <numFmt numFmtId="171" formatCode="d/mm/yy;@"/>
    <numFmt numFmtId="172" formatCode="#,##0.00\ _F_B"/>
    <numFmt numFmtId="173" formatCode="0.0%"/>
    <numFmt numFmtId="174" formatCode="[$-80C]dddd\ d\ mmmm\ yyyy"/>
    <numFmt numFmtId="175" formatCode="_-* #,##0.00\ [$€-40C]_-;\-* #,##0.00\ [$€-40C]_-;_-* &quot;-&quot;??\ [$€-40C]_-;_-@_-"/>
    <numFmt numFmtId="176" formatCode="[$-40C]dddd\ d\ mmmm\ yyyy"/>
    <numFmt numFmtId="177" formatCode="dd/mm/yy;@"/>
  </numFmts>
  <fonts count="60">
    <font>
      <sz val="10"/>
      <name val="Arial"/>
      <family val="0"/>
    </font>
    <font>
      <u val="single"/>
      <sz val="10"/>
      <color indexed="12"/>
      <name val="Arial"/>
      <family val="2"/>
    </font>
    <font>
      <u val="single"/>
      <sz val="10"/>
      <color indexed="36"/>
      <name val="Arial"/>
      <family val="2"/>
    </font>
    <font>
      <sz val="8"/>
      <name val="Arial"/>
      <family val="2"/>
    </font>
    <font>
      <b/>
      <sz val="10"/>
      <name val="Times New Roman"/>
      <family val="1"/>
    </font>
    <font>
      <sz val="10"/>
      <name val="Times New Roman"/>
      <family val="1"/>
    </font>
    <font>
      <b/>
      <sz val="12"/>
      <name val="Times New Roman"/>
      <family val="1"/>
    </font>
    <font>
      <b/>
      <sz val="10"/>
      <name val="Arial"/>
      <family val="2"/>
    </font>
    <font>
      <b/>
      <sz val="12"/>
      <name val="Arial"/>
      <family val="2"/>
    </font>
    <font>
      <sz val="12"/>
      <name val="Arial"/>
      <family val="2"/>
    </font>
    <font>
      <i/>
      <sz val="10"/>
      <name val="Arial"/>
      <family val="2"/>
    </font>
    <font>
      <b/>
      <i/>
      <sz val="10"/>
      <name val="Arial"/>
      <family val="2"/>
    </font>
    <font>
      <b/>
      <sz val="11"/>
      <color indexed="8"/>
      <name val="Calibri"/>
      <family val="2"/>
    </font>
    <font>
      <b/>
      <i/>
      <sz val="12"/>
      <color indexed="8"/>
      <name val="Calibri"/>
      <family val="2"/>
    </font>
    <font>
      <sz val="12"/>
      <color indexed="8"/>
      <name val="Calibri"/>
      <family val="2"/>
    </font>
    <font>
      <b/>
      <sz val="12"/>
      <color indexed="8"/>
      <name val="Calibri"/>
      <family val="2"/>
    </font>
    <font>
      <b/>
      <vertAlign val="superscript"/>
      <sz val="11"/>
      <color indexed="8"/>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5"/>
      <color indexed="8"/>
      <name val="Calibri"/>
      <family val="2"/>
    </font>
    <font>
      <b/>
      <sz val="16"/>
      <color indexed="8"/>
      <name val="Calibri"/>
      <family val="2"/>
    </font>
    <font>
      <b/>
      <sz val="15"/>
      <color indexed="10"/>
      <name val="Calibri"/>
      <family val="2"/>
    </font>
    <font>
      <b/>
      <sz val="20"/>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5"/>
      <color theme="1"/>
      <name val="Calibri"/>
      <family val="2"/>
    </font>
    <font>
      <sz val="12"/>
      <color theme="1"/>
      <name val="Calibri"/>
      <family val="2"/>
    </font>
    <font>
      <b/>
      <sz val="20"/>
      <color theme="1"/>
      <name val="Calibri"/>
      <family val="2"/>
    </font>
    <font>
      <b/>
      <sz val="12"/>
      <color theme="1"/>
      <name val="Calibri"/>
      <family val="2"/>
    </font>
    <font>
      <b/>
      <sz val="15"/>
      <color rgb="FFFF0000"/>
      <name val="Calibri"/>
      <family val="2"/>
    </font>
    <font>
      <b/>
      <sz val="16"/>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34"/>
        <bgColor indexed="64"/>
      </patternFill>
    </fill>
    <fill>
      <patternFill patternType="solid">
        <fgColor indexed="13"/>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tint="-0.3499799966812134"/>
        <bgColor indexed="64"/>
      </patternFill>
    </fill>
    <fill>
      <patternFill patternType="solid">
        <fgColor theme="0" tint="-0.1499900072813034"/>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ouble"/>
      <right>
        <color indexed="63"/>
      </right>
      <top>
        <color indexed="63"/>
      </top>
      <bottom>
        <color indexed="63"/>
      </bottom>
    </border>
    <border>
      <left style="double"/>
      <right>
        <color indexed="63"/>
      </right>
      <top>
        <color indexed="63"/>
      </top>
      <bottom style="double"/>
    </border>
    <border>
      <left style="thin"/>
      <right style="thin"/>
      <top style="thin"/>
      <bottom style="thin"/>
    </border>
    <border>
      <left>
        <color indexed="63"/>
      </left>
      <right style="double"/>
      <top style="double"/>
      <bottom>
        <color indexed="63"/>
      </bottom>
    </border>
    <border>
      <left>
        <color indexed="63"/>
      </left>
      <right style="double"/>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double"/>
      <bottom style="double"/>
    </border>
    <border>
      <left style="thin"/>
      <right style="thin"/>
      <top style="double"/>
      <bottom style="double"/>
    </border>
    <border>
      <left style="thin"/>
      <right style="double"/>
      <top style="double"/>
      <bottom style="double"/>
    </border>
    <border>
      <left style="thin"/>
      <right>
        <color indexed="63"/>
      </right>
      <top style="double"/>
      <bottom style="double"/>
    </border>
    <border>
      <left style="double"/>
      <right style="thin"/>
      <top style="double"/>
      <bottom style="double"/>
    </border>
    <border>
      <left>
        <color indexed="63"/>
      </left>
      <right style="thin"/>
      <top>
        <color indexed="63"/>
      </top>
      <bottom style="thin"/>
    </border>
    <border>
      <left style="thin"/>
      <right style="thin"/>
      <top>
        <color indexed="63"/>
      </top>
      <bottom style="thin"/>
    </border>
    <border>
      <left style="thin"/>
      <right style="thin"/>
      <top style="double"/>
      <bottom style="thin"/>
    </border>
    <border>
      <left style="thin"/>
      <right style="double"/>
      <top style="double"/>
      <bottom style="thin"/>
    </border>
    <border>
      <left style="double"/>
      <right style="thin"/>
      <top>
        <color indexed="63"/>
      </top>
      <bottom style="thin"/>
    </border>
    <border>
      <left style="thin"/>
      <right style="double"/>
      <top>
        <color indexed="63"/>
      </top>
      <bottom style="thin"/>
    </border>
    <border>
      <left style="double"/>
      <right style="double"/>
      <top style="thin"/>
      <bottom style="thin"/>
    </border>
    <border>
      <left style="double"/>
      <right style="thin"/>
      <top style="thin"/>
      <bottom style="thin"/>
    </border>
    <border>
      <left style="double"/>
      <right style="double"/>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
      <left style="double"/>
      <right style="thin"/>
      <top style="thin"/>
      <bottom style="double"/>
    </border>
    <border>
      <left style="thin"/>
      <right>
        <color indexed="63"/>
      </right>
      <top>
        <color indexed="63"/>
      </top>
      <bottom style="thin"/>
    </border>
    <border>
      <left style="double"/>
      <right style="thin"/>
      <top style="thin"/>
      <bottom>
        <color indexed="63"/>
      </bottom>
    </border>
    <border>
      <left style="thin"/>
      <right style="thin"/>
      <top style="thin"/>
      <bottom>
        <color indexed="63"/>
      </bottom>
    </border>
    <border>
      <left style="thin"/>
      <right>
        <color indexed="63"/>
      </right>
      <top style="thin"/>
      <bottom style="double"/>
    </border>
    <border>
      <left style="thin"/>
      <right>
        <color indexed="63"/>
      </right>
      <top style="double"/>
      <bottom>
        <color indexed="63"/>
      </bottom>
    </border>
    <border>
      <left>
        <color indexed="63"/>
      </left>
      <right>
        <color indexed="63"/>
      </right>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ouble"/>
      <top style="thin"/>
      <bottom style="thin"/>
    </border>
    <border>
      <left style="thin"/>
      <right style="double"/>
      <top style="thin"/>
      <bottom>
        <color indexed="63"/>
      </bottom>
    </border>
    <border>
      <left style="double"/>
      <right>
        <color indexed="63"/>
      </right>
      <top style="double"/>
      <bottom style="double"/>
    </border>
    <border>
      <left style="double"/>
      <right style="thin"/>
      <top style="double"/>
      <bottom style="thin"/>
    </border>
    <border>
      <left style="thin"/>
      <right>
        <color indexed="63"/>
      </right>
      <top style="double"/>
      <bottom style="thin"/>
    </border>
    <border>
      <left style="medium"/>
      <right>
        <color indexed="63"/>
      </right>
      <top style="medium"/>
      <bottom style="medium"/>
    </border>
    <border>
      <left style="medium"/>
      <right style="thin"/>
      <top style="medium"/>
      <bottom style="medium"/>
    </border>
    <border>
      <left style="medium"/>
      <right>
        <color indexed="63"/>
      </right>
      <top style="medium"/>
      <bottom>
        <color indexed="63"/>
      </bottom>
    </border>
    <border>
      <left>
        <color indexed="63"/>
      </left>
      <right style="double"/>
      <top style="thin"/>
      <bottom style="double"/>
    </border>
    <border>
      <left style="double"/>
      <right style="double"/>
      <top style="double"/>
      <bottom style="thin"/>
    </border>
    <border>
      <left>
        <color indexed="63"/>
      </left>
      <right>
        <color indexed="63"/>
      </right>
      <top style="double"/>
      <bottom style="double"/>
    </border>
    <border>
      <left>
        <color indexed="63"/>
      </left>
      <right>
        <color indexed="63"/>
      </right>
      <top style="double"/>
      <bottom>
        <color indexed="63"/>
      </bottom>
    </border>
    <border>
      <left>
        <color indexed="63"/>
      </left>
      <right style="double"/>
      <top style="double"/>
      <bottom style="double"/>
    </border>
    <border>
      <left style="double"/>
      <right style="double"/>
      <top style="double"/>
      <bottom>
        <color indexed="63"/>
      </bottom>
    </border>
    <border>
      <left style="double"/>
      <right style="double"/>
      <top>
        <color indexed="63"/>
      </top>
      <bottom style="thin"/>
    </border>
    <border>
      <left style="double"/>
      <right>
        <color indexed="63"/>
      </right>
      <top style="double"/>
      <bottom>
        <color indexed="63"/>
      </bottom>
    </border>
    <border>
      <left>
        <color indexed="63"/>
      </left>
      <right style="double"/>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medium"/>
      <bottom style="thin"/>
    </border>
    <border>
      <left>
        <color indexed="63"/>
      </left>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0" fillId="27" borderId="3" applyNumberFormat="0" applyFont="0" applyAlignment="0" applyProtection="0"/>
    <xf numFmtId="0" fontId="42" fillId="28" borderId="1" applyNumberFormat="0" applyAlignment="0" applyProtection="0"/>
    <xf numFmtId="0" fontId="43"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44" fillId="30" borderId="0" applyNumberFormat="0" applyBorder="0" applyAlignment="0" applyProtection="0"/>
    <xf numFmtId="0" fontId="37" fillId="0" borderId="0">
      <alignment/>
      <protection/>
    </xf>
    <xf numFmtId="9" fontId="0"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555">
    <xf numFmtId="0" fontId="0" fillId="0" borderId="0" xfId="0" applyAlignment="1">
      <alignment/>
    </xf>
    <xf numFmtId="0" fontId="5" fillId="0" borderId="0" xfId="0" applyFont="1" applyAlignment="1">
      <alignment/>
    </xf>
    <xf numFmtId="0" fontId="4" fillId="0" borderId="10" xfId="0" applyFont="1" applyBorder="1" applyAlignment="1">
      <alignment horizontal="right"/>
    </xf>
    <xf numFmtId="0" fontId="4" fillId="0" borderId="11" xfId="0" applyFont="1" applyBorder="1" applyAlignment="1">
      <alignment horizontal="right"/>
    </xf>
    <xf numFmtId="0" fontId="4" fillId="0" borderId="0" xfId="0" applyFont="1" applyAlignment="1">
      <alignment horizontal="left"/>
    </xf>
    <xf numFmtId="0" fontId="4" fillId="0" borderId="0" xfId="0" applyFont="1" applyAlignment="1">
      <alignment horizontal="right"/>
    </xf>
    <xf numFmtId="0" fontId="4" fillId="0" borderId="0" xfId="0" applyFont="1" applyAlignment="1">
      <alignment/>
    </xf>
    <xf numFmtId="0" fontId="5" fillId="0" borderId="0" xfId="0" applyFont="1" applyAlignment="1">
      <alignment horizontal="left" indent="2"/>
    </xf>
    <xf numFmtId="0" fontId="5" fillId="0" borderId="0" xfId="0" applyFont="1" applyAlignment="1">
      <alignment horizontal="right"/>
    </xf>
    <xf numFmtId="0" fontId="5" fillId="0" borderId="0" xfId="0" applyFont="1" applyAlignment="1">
      <alignment horizontal="left"/>
    </xf>
    <xf numFmtId="4" fontId="0" fillId="0" borderId="0" xfId="0" applyNumberFormat="1" applyAlignment="1">
      <alignment/>
    </xf>
    <xf numFmtId="4" fontId="0" fillId="33" borderId="0" xfId="0" applyNumberFormat="1" applyFill="1" applyBorder="1" applyAlignment="1">
      <alignment/>
    </xf>
    <xf numFmtId="4" fontId="0" fillId="0" borderId="12" xfId="0" applyNumberFormat="1" applyFont="1" applyBorder="1" applyAlignment="1" applyProtection="1">
      <alignment/>
      <protection locked="0"/>
    </xf>
    <xf numFmtId="4" fontId="7" fillId="34" borderId="12" xfId="0" applyNumberFormat="1" applyFont="1" applyFill="1" applyBorder="1" applyAlignment="1">
      <alignment/>
    </xf>
    <xf numFmtId="0" fontId="9" fillId="0" borderId="13" xfId="0" applyFont="1" applyBorder="1" applyAlignment="1">
      <alignment/>
    </xf>
    <xf numFmtId="0" fontId="9" fillId="0" borderId="0" xfId="0" applyFont="1" applyAlignment="1">
      <alignment/>
    </xf>
    <xf numFmtId="0" fontId="4" fillId="0" borderId="10" xfId="0" applyFont="1" applyBorder="1" applyAlignment="1">
      <alignment horizontal="left"/>
    </xf>
    <xf numFmtId="0" fontId="0" fillId="0" borderId="0" xfId="0" applyFont="1" applyBorder="1" applyAlignment="1">
      <alignment horizontal="left"/>
    </xf>
    <xf numFmtId="0" fontId="0" fillId="0" borderId="14" xfId="0" applyFont="1" applyBorder="1" applyAlignment="1">
      <alignment/>
    </xf>
    <xf numFmtId="0" fontId="0" fillId="0" borderId="0" xfId="0" applyFont="1" applyAlignment="1">
      <alignment/>
    </xf>
    <xf numFmtId="0" fontId="0" fillId="0" borderId="0" xfId="0" applyFont="1" applyAlignment="1">
      <alignment horizontal="left"/>
    </xf>
    <xf numFmtId="0" fontId="7" fillId="0" borderId="0" xfId="0" applyFont="1" applyAlignment="1">
      <alignment/>
    </xf>
    <xf numFmtId="0" fontId="6" fillId="0" borderId="0" xfId="0" applyFont="1" applyAlignment="1">
      <alignment horizontal="left"/>
    </xf>
    <xf numFmtId="0" fontId="0" fillId="33" borderId="0" xfId="0" applyFont="1" applyFill="1" applyBorder="1" applyAlignment="1" applyProtection="1">
      <alignment wrapText="1"/>
      <protection locked="0"/>
    </xf>
    <xf numFmtId="4" fontId="7" fillId="34" borderId="12" xfId="0" applyNumberFormat="1" applyFont="1" applyFill="1" applyBorder="1" applyAlignment="1">
      <alignment wrapText="1"/>
    </xf>
    <xf numFmtId="4" fontId="0" fillId="33" borderId="0" xfId="0" applyNumberFormat="1" applyFill="1" applyAlignment="1">
      <alignment/>
    </xf>
    <xf numFmtId="4" fontId="7" fillId="35" borderId="12" xfId="0" applyNumberFormat="1" applyFont="1" applyFill="1" applyBorder="1" applyAlignment="1">
      <alignment wrapText="1"/>
    </xf>
    <xf numFmtId="4" fontId="7" fillId="35" borderId="12" xfId="0" applyNumberFormat="1" applyFont="1" applyFill="1" applyBorder="1" applyAlignment="1">
      <alignment/>
    </xf>
    <xf numFmtId="4" fontId="0" fillId="33" borderId="12" xfId="0" applyNumberFormat="1" applyFont="1" applyFill="1" applyBorder="1" applyAlignment="1" applyProtection="1">
      <alignment/>
      <protection locked="0"/>
    </xf>
    <xf numFmtId="4" fontId="7" fillId="0" borderId="0" xfId="0" applyNumberFormat="1" applyFont="1" applyAlignment="1">
      <alignment wrapText="1"/>
    </xf>
    <xf numFmtId="4" fontId="7" fillId="0" borderId="0" xfId="0" applyNumberFormat="1" applyFont="1" applyAlignment="1">
      <alignment/>
    </xf>
    <xf numFmtId="4" fontId="7" fillId="0" borderId="0" xfId="0" applyNumberFormat="1" applyFont="1" applyAlignment="1">
      <alignment/>
    </xf>
    <xf numFmtId="4" fontId="0" fillId="33" borderId="0" xfId="0" applyNumberFormat="1" applyFill="1" applyBorder="1" applyAlignment="1" applyProtection="1">
      <alignment wrapText="1"/>
      <protection locked="0"/>
    </xf>
    <xf numFmtId="4" fontId="0" fillId="33" borderId="0" xfId="0" applyNumberFormat="1" applyFill="1" applyBorder="1" applyAlignment="1">
      <alignment/>
    </xf>
    <xf numFmtId="4" fontId="8" fillId="0" borderId="0" xfId="0" applyNumberFormat="1" applyFont="1" applyAlignment="1">
      <alignment/>
    </xf>
    <xf numFmtId="4" fontId="9" fillId="0" borderId="0" xfId="0" applyNumberFormat="1" applyFont="1" applyAlignment="1">
      <alignment/>
    </xf>
    <xf numFmtId="4" fontId="7" fillId="33" borderId="0" xfId="0" applyNumberFormat="1" applyFont="1" applyFill="1" applyBorder="1" applyAlignment="1">
      <alignment/>
    </xf>
    <xf numFmtId="4" fontId="8" fillId="0" borderId="0" xfId="0" applyNumberFormat="1" applyFont="1" applyAlignment="1">
      <alignment/>
    </xf>
    <xf numFmtId="170" fontId="4" fillId="36" borderId="12" xfId="0" applyNumberFormat="1" applyFont="1" applyFill="1" applyBorder="1" applyAlignment="1">
      <alignment horizontal="right"/>
    </xf>
    <xf numFmtId="170" fontId="5" fillId="0" borderId="0" xfId="0" applyNumberFormat="1" applyFont="1" applyAlignment="1">
      <alignment horizontal="right"/>
    </xf>
    <xf numFmtId="4" fontId="8" fillId="0" borderId="0" xfId="0" applyNumberFormat="1" applyFont="1" applyAlignment="1">
      <alignment horizontal="left"/>
    </xf>
    <xf numFmtId="4" fontId="7" fillId="34" borderId="12" xfId="0" applyNumberFormat="1" applyFont="1" applyFill="1" applyBorder="1" applyAlignment="1">
      <alignment horizontal="center" vertical="center"/>
    </xf>
    <xf numFmtId="4" fontId="7" fillId="34" borderId="12" xfId="0" applyNumberFormat="1" applyFont="1" applyFill="1" applyBorder="1" applyAlignment="1">
      <alignment horizontal="center" vertical="center" wrapText="1"/>
    </xf>
    <xf numFmtId="4" fontId="7" fillId="33" borderId="0" xfId="0" applyNumberFormat="1" applyFont="1" applyFill="1" applyBorder="1" applyAlignment="1" applyProtection="1">
      <alignment/>
      <protection locked="0"/>
    </xf>
    <xf numFmtId="4" fontId="8" fillId="33" borderId="15" xfId="0" applyNumberFormat="1" applyFont="1" applyFill="1" applyBorder="1" applyAlignment="1" applyProtection="1">
      <alignment wrapText="1"/>
      <protection locked="0"/>
    </xf>
    <xf numFmtId="4" fontId="8" fillId="33" borderId="16" xfId="0" applyNumberFormat="1" applyFont="1" applyFill="1" applyBorder="1" applyAlignment="1" applyProtection="1">
      <alignment wrapText="1"/>
      <protection locked="0"/>
    </xf>
    <xf numFmtId="0" fontId="7" fillId="34" borderId="12" xfId="0" applyFont="1" applyFill="1" applyBorder="1" applyAlignment="1" applyProtection="1">
      <alignment horizontal="center" vertical="center" wrapText="1"/>
      <protection locked="0"/>
    </xf>
    <xf numFmtId="171" fontId="7" fillId="37" borderId="0" xfId="0" applyNumberFormat="1" applyFont="1" applyFill="1" applyBorder="1" applyAlignment="1" applyProtection="1">
      <alignment/>
      <protection locked="0"/>
    </xf>
    <xf numFmtId="4" fontId="7" fillId="37" borderId="0" xfId="0" applyNumberFormat="1" applyFont="1" applyFill="1" applyBorder="1" applyAlignment="1" applyProtection="1">
      <alignment/>
      <protection locked="0"/>
    </xf>
    <xf numFmtId="4" fontId="7" fillId="37" borderId="15" xfId="0" applyNumberFormat="1" applyFont="1" applyFill="1" applyBorder="1" applyAlignment="1" applyProtection="1">
      <alignment/>
      <protection locked="0"/>
    </xf>
    <xf numFmtId="0" fontId="5" fillId="0" borderId="0" xfId="0" applyFont="1" applyAlignment="1">
      <alignment horizontal="justify" vertical="center" wrapText="1"/>
    </xf>
    <xf numFmtId="0" fontId="5" fillId="0" borderId="0" xfId="0" applyFont="1" applyAlignment="1">
      <alignment vertical="center"/>
    </xf>
    <xf numFmtId="0" fontId="4" fillId="0" borderId="10"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4" fillId="0" borderId="0" xfId="0" applyFont="1" applyAlignment="1">
      <alignment horizontal="left" vertical="center"/>
    </xf>
    <xf numFmtId="0" fontId="5" fillId="0" borderId="0" xfId="0" applyFont="1" applyAlignment="1">
      <alignment horizontal="center" vertical="center"/>
    </xf>
    <xf numFmtId="0" fontId="4" fillId="0" borderId="0" xfId="0" applyFont="1" applyAlignment="1">
      <alignment horizontal="right" vertical="center"/>
    </xf>
    <xf numFmtId="0" fontId="5" fillId="0" borderId="0" xfId="0" applyFont="1" applyAlignment="1">
      <alignment vertical="center" wrapText="1"/>
    </xf>
    <xf numFmtId="0" fontId="6" fillId="0" borderId="0" xfId="0" applyFont="1" applyAlignment="1">
      <alignment horizontal="center" vertical="center" wrapText="1"/>
    </xf>
    <xf numFmtId="0" fontId="4" fillId="0" borderId="0" xfId="0" applyFont="1" applyAlignment="1">
      <alignment horizontal="center" vertical="center" wrapText="1"/>
    </xf>
    <xf numFmtId="170" fontId="5" fillId="0" borderId="0" xfId="0" applyNumberFormat="1" applyFont="1" applyAlignment="1">
      <alignment horizontal="center" vertical="center" wrapText="1"/>
    </xf>
    <xf numFmtId="170" fontId="5" fillId="33" borderId="0" xfId="0" applyNumberFormat="1" applyFont="1" applyFill="1" applyBorder="1" applyAlignment="1">
      <alignment vertical="center" wrapText="1"/>
    </xf>
    <xf numFmtId="170" fontId="5" fillId="0" borderId="0" xfId="0" applyNumberFormat="1" applyFont="1" applyAlignment="1">
      <alignment horizontal="left" vertical="center" wrapText="1"/>
    </xf>
    <xf numFmtId="170" fontId="5" fillId="0" borderId="0" xfId="0" applyNumberFormat="1" applyFont="1" applyAlignment="1">
      <alignment vertical="center" wrapText="1"/>
    </xf>
    <xf numFmtId="0" fontId="5" fillId="0" borderId="0" xfId="0" applyFont="1" applyAlignment="1">
      <alignment horizontal="justify" vertical="center"/>
    </xf>
    <xf numFmtId="0" fontId="4"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right" vertical="center"/>
    </xf>
    <xf numFmtId="171" fontId="5" fillId="37" borderId="0" xfId="0" applyNumberFormat="1" applyFont="1" applyFill="1" applyBorder="1" applyAlignment="1">
      <alignment vertical="center" wrapText="1"/>
    </xf>
    <xf numFmtId="0" fontId="5" fillId="0" borderId="0" xfId="0" applyFont="1" applyBorder="1" applyAlignment="1">
      <alignment horizontal="left" vertical="center" wrapText="1"/>
    </xf>
    <xf numFmtId="0" fontId="5" fillId="0" borderId="0" xfId="0" applyFont="1" applyBorder="1" applyAlignment="1">
      <alignment vertical="center" wrapText="1"/>
    </xf>
    <xf numFmtId="4" fontId="0" fillId="0" borderId="12" xfId="0" applyNumberFormat="1" applyBorder="1" applyAlignment="1" applyProtection="1">
      <alignment/>
      <protection locked="0"/>
    </xf>
    <xf numFmtId="4" fontId="7" fillId="37" borderId="12" xfId="0" applyNumberFormat="1" applyFont="1" applyFill="1" applyBorder="1" applyAlignment="1" applyProtection="1">
      <alignment/>
      <protection locked="0"/>
    </xf>
    <xf numFmtId="0" fontId="0" fillId="0" borderId="12" xfId="0" applyFont="1" applyBorder="1" applyAlignment="1" applyProtection="1">
      <alignment/>
      <protection locked="0"/>
    </xf>
    <xf numFmtId="4" fontId="0" fillId="0" borderId="12" xfId="0" applyNumberFormat="1" applyFont="1" applyBorder="1" applyAlignment="1" applyProtection="1">
      <alignment vertical="center" wrapText="1"/>
      <protection locked="0"/>
    </xf>
    <xf numFmtId="4" fontId="0" fillId="0" borderId="12" xfId="0" applyNumberFormat="1" applyFont="1" applyBorder="1" applyAlignment="1" applyProtection="1">
      <alignment vertical="center"/>
      <protection locked="0"/>
    </xf>
    <xf numFmtId="4" fontId="0" fillId="33" borderId="12" xfId="0" applyNumberFormat="1" applyFont="1" applyFill="1" applyBorder="1" applyAlignment="1" applyProtection="1">
      <alignment vertical="center"/>
      <protection locked="0"/>
    </xf>
    <xf numFmtId="0" fontId="9" fillId="0" borderId="12" xfId="0" applyFont="1" applyBorder="1" applyAlignment="1" applyProtection="1">
      <alignment/>
      <protection locked="0"/>
    </xf>
    <xf numFmtId="0" fontId="0" fillId="0" borderId="12" xfId="0" applyBorder="1" applyAlignment="1" applyProtection="1">
      <alignment/>
      <protection locked="0"/>
    </xf>
    <xf numFmtId="0" fontId="7" fillId="0" borderId="12" xfId="0" applyFont="1" applyBorder="1" applyAlignment="1" applyProtection="1">
      <alignment/>
      <protection locked="0"/>
    </xf>
    <xf numFmtId="0" fontId="0" fillId="0" borderId="0" xfId="0" applyAlignment="1" applyProtection="1">
      <alignment/>
      <protection locked="0"/>
    </xf>
    <xf numFmtId="0" fontId="0" fillId="0" borderId="12" xfId="0" applyFont="1" applyBorder="1" applyAlignment="1" applyProtection="1">
      <alignment vertical="center" wrapText="1"/>
      <protection locked="0"/>
    </xf>
    <xf numFmtId="0" fontId="0" fillId="33" borderId="12" xfId="0" applyFont="1" applyFill="1" applyBorder="1" applyAlignment="1" applyProtection="1">
      <alignment horizontal="center" vertical="center" wrapText="1"/>
      <protection locked="0"/>
    </xf>
    <xf numFmtId="0" fontId="7" fillId="0" borderId="0" xfId="0" applyFont="1" applyAlignment="1" applyProtection="1">
      <alignment wrapText="1"/>
      <protection/>
    </xf>
    <xf numFmtId="0" fontId="7" fillId="0" borderId="0" xfId="0" applyFont="1" applyAlignment="1" applyProtection="1">
      <alignment/>
      <protection/>
    </xf>
    <xf numFmtId="0" fontId="7"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0" fillId="34" borderId="12" xfId="0" applyFill="1" applyBorder="1" applyAlignment="1" applyProtection="1">
      <alignment horizontal="center" vertical="center"/>
      <protection/>
    </xf>
    <xf numFmtId="0" fontId="0" fillId="0" borderId="0" xfId="0" applyAlignment="1" applyProtection="1">
      <alignment horizontal="center" vertical="center"/>
      <protection/>
    </xf>
    <xf numFmtId="4" fontId="0" fillId="34" borderId="12" xfId="0" applyNumberFormat="1" applyFont="1" applyFill="1" applyBorder="1" applyAlignment="1" applyProtection="1">
      <alignment/>
      <protection/>
    </xf>
    <xf numFmtId="0" fontId="0" fillId="34" borderId="12" xfId="0" applyFill="1" applyBorder="1" applyAlignment="1" applyProtection="1">
      <alignment/>
      <protection/>
    </xf>
    <xf numFmtId="4" fontId="0" fillId="34" borderId="12" xfId="0" applyNumberFormat="1" applyFill="1" applyBorder="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7" fillId="34" borderId="12" xfId="0" applyFont="1" applyFill="1" applyBorder="1" applyAlignment="1" applyProtection="1">
      <alignment horizontal="center" vertical="center"/>
      <protection/>
    </xf>
    <xf numFmtId="10" fontId="0" fillId="34" borderId="12" xfId="53" applyNumberFormat="1" applyFont="1" applyFill="1" applyBorder="1" applyAlignment="1" applyProtection="1">
      <alignment/>
      <protection/>
    </xf>
    <xf numFmtId="0" fontId="0" fillId="0" borderId="12" xfId="0" applyFont="1" applyBorder="1" applyAlignment="1" applyProtection="1">
      <alignment vertical="center" wrapText="1"/>
      <protection/>
    </xf>
    <xf numFmtId="0" fontId="0" fillId="34" borderId="12" xfId="0" applyFont="1" applyFill="1" applyBorder="1" applyAlignment="1" applyProtection="1">
      <alignment vertical="center" wrapText="1"/>
      <protection/>
    </xf>
    <xf numFmtId="4" fontId="0" fillId="34" borderId="12" xfId="0" applyNumberFormat="1" applyFont="1" applyFill="1" applyBorder="1" applyAlignment="1" applyProtection="1">
      <alignment vertical="center"/>
      <protection/>
    </xf>
    <xf numFmtId="10" fontId="0" fillId="37" borderId="15" xfId="53" applyNumberFormat="1" applyFont="1" applyFill="1" applyBorder="1" applyAlignment="1" applyProtection="1">
      <alignment/>
      <protection/>
    </xf>
    <xf numFmtId="4" fontId="0" fillId="37" borderId="17" xfId="0" applyNumberFormat="1" applyFont="1" applyFill="1" applyBorder="1" applyAlignment="1" applyProtection="1">
      <alignment/>
      <protection/>
    </xf>
    <xf numFmtId="10" fontId="0" fillId="34" borderId="12" xfId="53" applyNumberFormat="1" applyFont="1" applyFill="1" applyBorder="1" applyAlignment="1" applyProtection="1">
      <alignment vertical="center"/>
      <protection/>
    </xf>
    <xf numFmtId="10" fontId="0" fillId="37" borderId="17" xfId="53" applyNumberFormat="1" applyFont="1" applyFill="1" applyBorder="1" applyAlignment="1" applyProtection="1">
      <alignment/>
      <protection/>
    </xf>
    <xf numFmtId="0" fontId="3" fillId="0" borderId="0" xfId="0" applyFont="1" applyAlignment="1" applyProtection="1">
      <alignment/>
      <protection/>
    </xf>
    <xf numFmtId="4" fontId="7" fillId="34" borderId="12" xfId="0" applyNumberFormat="1" applyFont="1" applyFill="1" applyBorder="1" applyAlignment="1" applyProtection="1">
      <alignment/>
      <protection/>
    </xf>
    <xf numFmtId="4" fontId="7" fillId="34" borderId="12" xfId="0" applyNumberFormat="1" applyFont="1" applyFill="1" applyBorder="1" applyAlignment="1" applyProtection="1">
      <alignment horizontal="center" vertical="center"/>
      <protection/>
    </xf>
    <xf numFmtId="4" fontId="7" fillId="34" borderId="12" xfId="0" applyNumberFormat="1" applyFont="1" applyFill="1" applyBorder="1" applyAlignment="1" applyProtection="1">
      <alignment horizontal="center" vertical="center" wrapText="1"/>
      <protection/>
    </xf>
    <xf numFmtId="0" fontId="7" fillId="35" borderId="12" xfId="0" applyFont="1" applyFill="1" applyBorder="1" applyAlignment="1" applyProtection="1">
      <alignment vertical="center" wrapText="1"/>
      <protection/>
    </xf>
    <xf numFmtId="4" fontId="7" fillId="35" borderId="12" xfId="0" applyNumberFormat="1" applyFont="1" applyFill="1" applyBorder="1" applyAlignment="1" applyProtection="1">
      <alignment vertical="center" wrapText="1"/>
      <protection/>
    </xf>
    <xf numFmtId="4" fontId="7" fillId="35" borderId="12" xfId="0" applyNumberFormat="1" applyFont="1" applyFill="1" applyBorder="1" applyAlignment="1" applyProtection="1">
      <alignment vertical="center"/>
      <protection/>
    </xf>
    <xf numFmtId="4" fontId="7" fillId="36" borderId="12" xfId="0" applyNumberFormat="1" applyFont="1" applyFill="1" applyBorder="1" applyAlignment="1" applyProtection="1">
      <alignment vertical="center"/>
      <protection/>
    </xf>
    <xf numFmtId="0" fontId="7" fillId="35" borderId="12" xfId="0" applyFont="1" applyFill="1" applyBorder="1" applyAlignment="1" applyProtection="1">
      <alignment/>
      <protection/>
    </xf>
    <xf numFmtId="4" fontId="7" fillId="35" borderId="12" xfId="0" applyNumberFormat="1" applyFont="1" applyFill="1" applyBorder="1" applyAlignment="1" applyProtection="1">
      <alignment/>
      <protection/>
    </xf>
    <xf numFmtId="0" fontId="0" fillId="33" borderId="0" xfId="0" applyFill="1" applyBorder="1" applyAlignment="1" applyProtection="1">
      <alignment/>
      <protection/>
    </xf>
    <xf numFmtId="10" fontId="7" fillId="35" borderId="12" xfId="0" applyNumberFormat="1" applyFont="1" applyFill="1" applyBorder="1" applyAlignment="1" applyProtection="1">
      <alignment/>
      <protection/>
    </xf>
    <xf numFmtId="0" fontId="7" fillId="33" borderId="0" xfId="0" applyFont="1" applyFill="1" applyBorder="1" applyAlignment="1" applyProtection="1">
      <alignment/>
      <protection/>
    </xf>
    <xf numFmtId="0" fontId="7" fillId="0" borderId="0" xfId="0" applyFont="1" applyAlignment="1" applyProtection="1">
      <alignment horizontal="center"/>
      <protection/>
    </xf>
    <xf numFmtId="0" fontId="7" fillId="0" borderId="18" xfId="0" applyFont="1" applyBorder="1" applyAlignment="1" applyProtection="1">
      <alignment horizontal="center" vertical="center" wrapText="1"/>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0" fontId="7" fillId="0" borderId="21" xfId="0" applyFont="1" applyBorder="1" applyAlignment="1" applyProtection="1">
      <alignment horizontal="center" vertical="center" wrapText="1"/>
      <protection/>
    </xf>
    <xf numFmtId="4" fontId="7" fillId="0" borderId="20" xfId="0" applyNumberFormat="1" applyFont="1" applyBorder="1" applyAlignment="1" applyProtection="1">
      <alignment horizontal="center" vertical="center" wrapText="1"/>
      <protection/>
    </xf>
    <xf numFmtId="4" fontId="7" fillId="38" borderId="22" xfId="0" applyNumberFormat="1" applyFont="1" applyFill="1" applyBorder="1" applyAlignment="1" applyProtection="1">
      <alignment horizontal="center" vertical="center" wrapText="1"/>
      <protection/>
    </xf>
    <xf numFmtId="4" fontId="7" fillId="38" borderId="19" xfId="0" applyNumberFormat="1" applyFont="1" applyFill="1" applyBorder="1" applyAlignment="1" applyProtection="1">
      <alignment horizontal="center" vertical="center" wrapText="1"/>
      <protection/>
    </xf>
    <xf numFmtId="0" fontId="7" fillId="38" borderId="20" xfId="0" applyFont="1" applyFill="1" applyBorder="1" applyAlignment="1" applyProtection="1">
      <alignment horizontal="center" vertical="center" wrapText="1"/>
      <protection/>
    </xf>
    <xf numFmtId="49" fontId="7" fillId="33" borderId="23" xfId="0" applyNumberFormat="1" applyFont="1" applyFill="1" applyBorder="1" applyAlignment="1" applyProtection="1">
      <alignment horizontal="center"/>
      <protection/>
    </xf>
    <xf numFmtId="49" fontId="7" fillId="33" borderId="24" xfId="0" applyNumberFormat="1" applyFont="1" applyFill="1" applyBorder="1" applyAlignment="1" applyProtection="1">
      <alignment horizontal="center"/>
      <protection/>
    </xf>
    <xf numFmtId="49" fontId="7" fillId="33" borderId="25" xfId="0" applyNumberFormat="1" applyFont="1" applyFill="1" applyBorder="1" applyAlignment="1" applyProtection="1">
      <alignment horizontal="center"/>
      <protection/>
    </xf>
    <xf numFmtId="4" fontId="7" fillId="0" borderId="26" xfId="0" applyNumberFormat="1" applyFont="1" applyBorder="1" applyAlignment="1" applyProtection="1">
      <alignment horizontal="center"/>
      <protection/>
    </xf>
    <xf numFmtId="4" fontId="7" fillId="38" borderId="27" xfId="0" applyNumberFormat="1" applyFont="1" applyFill="1" applyBorder="1" applyAlignment="1" applyProtection="1">
      <alignment horizontal="center"/>
      <protection/>
    </xf>
    <xf numFmtId="4" fontId="7" fillId="38" borderId="24" xfId="0" applyNumberFormat="1" applyFont="1" applyFill="1" applyBorder="1" applyAlignment="1" applyProtection="1">
      <alignment horizontal="center"/>
      <protection/>
    </xf>
    <xf numFmtId="49" fontId="7" fillId="38" borderId="28" xfId="0" applyNumberFormat="1" applyFont="1" applyFill="1" applyBorder="1" applyAlignment="1" applyProtection="1">
      <alignment horizontal="center"/>
      <protection/>
    </xf>
    <xf numFmtId="49" fontId="7" fillId="0" borderId="0" xfId="0" applyNumberFormat="1" applyFont="1" applyAlignment="1" applyProtection="1">
      <alignment horizontal="center"/>
      <protection/>
    </xf>
    <xf numFmtId="49" fontId="7" fillId="8" borderId="29" xfId="0" applyNumberFormat="1" applyFont="1" applyFill="1" applyBorder="1" applyAlignment="1" applyProtection="1">
      <alignment horizontal="center" wrapText="1"/>
      <protection locked="0"/>
    </xf>
    <xf numFmtId="4" fontId="0" fillId="38" borderId="30" xfId="0" applyNumberFormat="1" applyFont="1" applyFill="1" applyBorder="1" applyAlignment="1" applyProtection="1">
      <alignment/>
      <protection/>
    </xf>
    <xf numFmtId="4" fontId="0" fillId="38" borderId="12" xfId="0" applyNumberFormat="1" applyFont="1" applyFill="1" applyBorder="1" applyAlignment="1" applyProtection="1">
      <alignment/>
      <protection/>
    </xf>
    <xf numFmtId="49" fontId="7" fillId="8" borderId="29" xfId="0" applyNumberFormat="1" applyFont="1" applyFill="1" applyBorder="1" applyAlignment="1" applyProtection="1">
      <alignment horizontal="center" wrapText="1"/>
      <protection/>
    </xf>
    <xf numFmtId="49" fontId="7" fillId="39" borderId="31" xfId="0" applyNumberFormat="1" applyFont="1" applyFill="1" applyBorder="1" applyAlignment="1" applyProtection="1">
      <alignment horizontal="right"/>
      <protection/>
    </xf>
    <xf numFmtId="3" fontId="7" fillId="39" borderId="32" xfId="0" applyNumberFormat="1" applyFont="1" applyFill="1" applyBorder="1" applyAlignment="1" applyProtection="1">
      <alignment horizontal="right" vertical="center" wrapText="1"/>
      <protection/>
    </xf>
    <xf numFmtId="0" fontId="7" fillId="39" borderId="33" xfId="0" applyFont="1" applyFill="1" applyBorder="1" applyAlignment="1" applyProtection="1">
      <alignment horizontal="right"/>
      <protection/>
    </xf>
    <xf numFmtId="171" fontId="7" fillId="39" borderId="33" xfId="0" applyNumberFormat="1" applyFont="1" applyFill="1" applyBorder="1" applyAlignment="1" applyProtection="1">
      <alignment horizontal="right"/>
      <protection/>
    </xf>
    <xf numFmtId="168" fontId="7" fillId="39" borderId="33" xfId="0" applyNumberFormat="1" applyFont="1" applyFill="1" applyBorder="1" applyAlignment="1" applyProtection="1">
      <alignment horizontal="right"/>
      <protection/>
    </xf>
    <xf numFmtId="4" fontId="7" fillId="39" borderId="34" xfId="0" applyNumberFormat="1" applyFont="1" applyFill="1" applyBorder="1" applyAlignment="1" applyProtection="1">
      <alignment horizontal="right"/>
      <protection/>
    </xf>
    <xf numFmtId="4" fontId="7" fillId="38" borderId="35" xfId="0" applyNumberFormat="1" applyFont="1" applyFill="1" applyBorder="1" applyAlignment="1" applyProtection="1">
      <alignment horizontal="right"/>
      <protection/>
    </xf>
    <xf numFmtId="0" fontId="7" fillId="38" borderId="34" xfId="0" applyFont="1" applyFill="1" applyBorder="1" applyAlignment="1" applyProtection="1">
      <alignment horizontal="right"/>
      <protection/>
    </xf>
    <xf numFmtId="0" fontId="7" fillId="0" borderId="0" xfId="0" applyFont="1" applyAlignment="1" applyProtection="1">
      <alignment horizontal="right"/>
      <protection/>
    </xf>
    <xf numFmtId="0" fontId="7" fillId="8" borderId="29" xfId="0" applyFont="1" applyFill="1" applyBorder="1" applyAlignment="1" applyProtection="1">
      <alignment horizontal="center"/>
      <protection locked="0"/>
    </xf>
    <xf numFmtId="0" fontId="7" fillId="8" borderId="29" xfId="0" applyFont="1" applyFill="1" applyBorder="1" applyAlignment="1" applyProtection="1">
      <alignment horizontal="center"/>
      <protection/>
    </xf>
    <xf numFmtId="3" fontId="0" fillId="39" borderId="32" xfId="0" applyNumberFormat="1" applyFont="1" applyFill="1" applyBorder="1" applyAlignment="1" applyProtection="1">
      <alignment horizontal="right" vertical="center" wrapText="1"/>
      <protection/>
    </xf>
    <xf numFmtId="0" fontId="0" fillId="39" borderId="33" xfId="0" applyFont="1" applyFill="1" applyBorder="1" applyAlignment="1" applyProtection="1">
      <alignment horizontal="right"/>
      <protection/>
    </xf>
    <xf numFmtId="171" fontId="0" fillId="39" borderId="33" xfId="0" applyNumberFormat="1" applyFont="1" applyFill="1" applyBorder="1" applyAlignment="1" applyProtection="1">
      <alignment horizontal="right"/>
      <protection/>
    </xf>
    <xf numFmtId="168" fontId="0" fillId="39" borderId="33" xfId="0" applyNumberFormat="1" applyFont="1" applyFill="1" applyBorder="1" applyAlignment="1" applyProtection="1">
      <alignment horizontal="right"/>
      <protection/>
    </xf>
    <xf numFmtId="0" fontId="0" fillId="0" borderId="0" xfId="0" applyFont="1" applyAlignment="1" applyProtection="1">
      <alignment horizontal="right"/>
      <protection/>
    </xf>
    <xf numFmtId="0" fontId="7" fillId="0" borderId="22" xfId="0" applyFont="1" applyBorder="1" applyAlignment="1" applyProtection="1">
      <alignment horizontal="center" vertical="center" wrapText="1"/>
      <protection/>
    </xf>
    <xf numFmtId="49" fontId="7" fillId="33" borderId="27" xfId="0" applyNumberFormat="1" applyFont="1" applyFill="1" applyBorder="1" applyAlignment="1" applyProtection="1">
      <alignment horizontal="center"/>
      <protection/>
    </xf>
    <xf numFmtId="49" fontId="7" fillId="0" borderId="36" xfId="0" applyNumberFormat="1" applyFont="1" applyBorder="1" applyAlignment="1" applyProtection="1">
      <alignment horizontal="center"/>
      <protection/>
    </xf>
    <xf numFmtId="49" fontId="7" fillId="0" borderId="25" xfId="0" applyNumberFormat="1" applyFont="1" applyBorder="1" applyAlignment="1" applyProtection="1">
      <alignment horizontal="center"/>
      <protection/>
    </xf>
    <xf numFmtId="4" fontId="0" fillId="38" borderId="37" xfId="0" applyNumberFormat="1" applyFont="1" applyFill="1" applyBorder="1" applyAlignment="1" applyProtection="1">
      <alignment/>
      <protection/>
    </xf>
    <xf numFmtId="4" fontId="0" fillId="38" borderId="38" xfId="0" applyNumberFormat="1" applyFont="1" applyFill="1" applyBorder="1" applyAlignment="1" applyProtection="1">
      <alignment/>
      <protection/>
    </xf>
    <xf numFmtId="3" fontId="7" fillId="39" borderId="35" xfId="0" applyNumberFormat="1" applyFont="1" applyFill="1" applyBorder="1" applyAlignment="1" applyProtection="1">
      <alignment horizontal="right" vertical="center" wrapText="1"/>
      <protection/>
    </xf>
    <xf numFmtId="10" fontId="7" fillId="39" borderId="33" xfId="0" applyNumberFormat="1" applyFont="1" applyFill="1" applyBorder="1" applyAlignment="1" applyProtection="1">
      <alignment horizontal="right"/>
      <protection/>
    </xf>
    <xf numFmtId="49" fontId="7" fillId="33" borderId="36" xfId="0" applyNumberFormat="1" applyFont="1" applyFill="1" applyBorder="1" applyAlignment="1" applyProtection="1">
      <alignment horizontal="center"/>
      <protection/>
    </xf>
    <xf numFmtId="4" fontId="7" fillId="33" borderId="26" xfId="0" applyNumberFormat="1" applyFont="1" applyFill="1" applyBorder="1" applyAlignment="1" applyProtection="1">
      <alignment horizontal="center"/>
      <protection/>
    </xf>
    <xf numFmtId="0" fontId="7" fillId="39" borderId="39" xfId="0" applyFont="1" applyFill="1" applyBorder="1" applyAlignment="1" applyProtection="1">
      <alignment horizontal="right"/>
      <protection/>
    </xf>
    <xf numFmtId="172" fontId="7" fillId="0" borderId="22" xfId="0" applyNumberFormat="1" applyFont="1" applyBorder="1" applyAlignment="1" applyProtection="1">
      <alignment horizontal="center" vertical="center" wrapText="1"/>
      <protection/>
    </xf>
    <xf numFmtId="172" fontId="7" fillId="0" borderId="18" xfId="0" applyNumberFormat="1" applyFont="1" applyBorder="1" applyAlignment="1" applyProtection="1">
      <alignment horizontal="center" vertical="center" wrapText="1"/>
      <protection/>
    </xf>
    <xf numFmtId="172" fontId="7" fillId="0" borderId="19" xfId="0" applyNumberFormat="1" applyFont="1" applyBorder="1" applyAlignment="1" applyProtection="1">
      <alignment horizontal="center" vertical="center" wrapText="1"/>
      <protection/>
    </xf>
    <xf numFmtId="172" fontId="7" fillId="0" borderId="40" xfId="0" applyNumberFormat="1" applyFont="1" applyBorder="1" applyAlignment="1" applyProtection="1">
      <alignment horizontal="center" vertical="center" wrapText="1"/>
      <protection/>
    </xf>
    <xf numFmtId="172" fontId="7" fillId="33" borderId="27" xfId="0" applyNumberFormat="1" applyFont="1" applyFill="1" applyBorder="1" applyAlignment="1" applyProtection="1">
      <alignment horizontal="center"/>
      <protection/>
    </xf>
    <xf numFmtId="172" fontId="7" fillId="33" borderId="23" xfId="0" applyNumberFormat="1" applyFont="1" applyFill="1" applyBorder="1" applyAlignment="1" applyProtection="1">
      <alignment horizontal="center"/>
      <protection/>
    </xf>
    <xf numFmtId="172" fontId="7" fillId="33" borderId="24" xfId="0" applyNumberFormat="1" applyFont="1" applyFill="1" applyBorder="1" applyAlignment="1" applyProtection="1">
      <alignment horizontal="center"/>
      <protection/>
    </xf>
    <xf numFmtId="4" fontId="7" fillId="33" borderId="24" xfId="0" applyNumberFormat="1" applyFont="1" applyFill="1" applyBorder="1" applyAlignment="1" applyProtection="1">
      <alignment horizontal="center"/>
      <protection/>
    </xf>
    <xf numFmtId="4" fontId="7" fillId="33" borderId="25" xfId="0" applyNumberFormat="1" applyFont="1" applyFill="1" applyBorder="1" applyAlignment="1" applyProtection="1">
      <alignment horizontal="center"/>
      <protection/>
    </xf>
    <xf numFmtId="172" fontId="7" fillId="39" borderId="33" xfId="0" applyNumberFormat="1" applyFont="1" applyFill="1" applyBorder="1" applyAlignment="1" applyProtection="1">
      <alignment horizontal="right"/>
      <protection/>
    </xf>
    <xf numFmtId="4" fontId="7" fillId="39" borderId="33" xfId="0" applyNumberFormat="1" applyFont="1" applyFill="1" applyBorder="1" applyAlignment="1" applyProtection="1">
      <alignment horizontal="right"/>
      <protection/>
    </xf>
    <xf numFmtId="4" fontId="7" fillId="39" borderId="41" xfId="0" applyNumberFormat="1" applyFont="1" applyFill="1" applyBorder="1" applyAlignment="1" applyProtection="1">
      <alignment horizontal="right"/>
      <protection/>
    </xf>
    <xf numFmtId="4" fontId="0" fillId="0" borderId="0" xfId="0" applyNumberFormat="1" applyFont="1" applyAlignment="1" applyProtection="1">
      <alignment/>
      <protection/>
    </xf>
    <xf numFmtId="172" fontId="7" fillId="0" borderId="20" xfId="0" applyNumberFormat="1" applyFont="1" applyBorder="1" applyAlignment="1" applyProtection="1">
      <alignment horizontal="center" vertical="center" wrapText="1"/>
      <protection/>
    </xf>
    <xf numFmtId="4" fontId="7" fillId="33" borderId="28" xfId="0" applyNumberFormat="1" applyFont="1" applyFill="1" applyBorder="1" applyAlignment="1" applyProtection="1">
      <alignment horizontal="center"/>
      <protection/>
    </xf>
    <xf numFmtId="3" fontId="7" fillId="39" borderId="33" xfId="0" applyNumberFormat="1" applyFont="1" applyFill="1" applyBorder="1" applyAlignment="1" applyProtection="1">
      <alignment horizontal="right" vertical="center" wrapText="1"/>
      <protection/>
    </xf>
    <xf numFmtId="4" fontId="7" fillId="39" borderId="39" xfId="0" applyNumberFormat="1" applyFont="1" applyFill="1" applyBorder="1" applyAlignment="1" applyProtection="1">
      <alignment horizontal="right"/>
      <protection/>
    </xf>
    <xf numFmtId="0" fontId="0" fillId="0" borderId="0" xfId="0" applyFont="1" applyAlignment="1" applyProtection="1">
      <alignment horizontal="center"/>
      <protection/>
    </xf>
    <xf numFmtId="49" fontId="7" fillId="33" borderId="28" xfId="0" applyNumberFormat="1" applyFont="1" applyFill="1" applyBorder="1" applyAlignment="1" applyProtection="1">
      <alignment horizontal="center"/>
      <protection/>
    </xf>
    <xf numFmtId="4" fontId="7" fillId="0" borderId="28" xfId="0" applyNumberFormat="1" applyFont="1" applyBorder="1" applyAlignment="1" applyProtection="1">
      <alignment horizontal="center"/>
      <protection/>
    </xf>
    <xf numFmtId="0" fontId="7" fillId="39" borderId="33" xfId="0" applyFont="1" applyFill="1" applyBorder="1" applyAlignment="1" applyProtection="1">
      <alignment/>
      <protection/>
    </xf>
    <xf numFmtId="49" fontId="7" fillId="37" borderId="0" xfId="0" applyNumberFormat="1" applyFont="1" applyFill="1" applyBorder="1" applyAlignment="1" applyProtection="1">
      <alignment horizontal="right"/>
      <protection/>
    </xf>
    <xf numFmtId="3" fontId="7" fillId="37" borderId="0" xfId="0" applyNumberFormat="1" applyFont="1" applyFill="1" applyBorder="1" applyAlignment="1" applyProtection="1">
      <alignment horizontal="right" vertical="center" wrapText="1"/>
      <protection/>
    </xf>
    <xf numFmtId="0" fontId="7" fillId="37" borderId="0" xfId="0" applyFont="1" applyFill="1" applyBorder="1" applyAlignment="1" applyProtection="1">
      <alignment/>
      <protection/>
    </xf>
    <xf numFmtId="0" fontId="7" fillId="37" borderId="0" xfId="0" applyFont="1" applyFill="1" applyBorder="1" applyAlignment="1" applyProtection="1">
      <alignment horizontal="right"/>
      <protection/>
    </xf>
    <xf numFmtId="4" fontId="7" fillId="37" borderId="0" xfId="0" applyNumberFormat="1" applyFont="1" applyFill="1" applyBorder="1" applyAlignment="1" applyProtection="1">
      <alignment horizontal="right"/>
      <protection/>
    </xf>
    <xf numFmtId="0" fontId="7" fillId="37" borderId="0" xfId="0" applyFont="1" applyFill="1" applyAlignment="1" applyProtection="1">
      <alignment horizontal="right"/>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4" fontId="0" fillId="37" borderId="0" xfId="0" applyNumberFormat="1" applyFont="1" applyFill="1" applyAlignment="1" applyProtection="1">
      <alignment/>
      <protection/>
    </xf>
    <xf numFmtId="0" fontId="0" fillId="37" borderId="0" xfId="0" applyFont="1" applyFill="1" applyAlignment="1" applyProtection="1">
      <alignment/>
      <protection/>
    </xf>
    <xf numFmtId="4" fontId="7" fillId="40" borderId="42" xfId="0" applyNumberFormat="1" applyFont="1" applyFill="1" applyBorder="1" applyAlignment="1" applyProtection="1">
      <alignment horizontal="left"/>
      <protection/>
    </xf>
    <xf numFmtId="4" fontId="7" fillId="40" borderId="43" xfId="0" applyNumberFormat="1" applyFont="1" applyFill="1" applyBorder="1" applyAlignment="1" applyProtection="1">
      <alignment horizontal="left"/>
      <protection/>
    </xf>
    <xf numFmtId="4" fontId="7" fillId="40" borderId="44" xfId="0" applyNumberFormat="1" applyFont="1" applyFill="1" applyBorder="1" applyAlignment="1" applyProtection="1">
      <alignment horizontal="left"/>
      <protection/>
    </xf>
    <xf numFmtId="175" fontId="7" fillId="40" borderId="12" xfId="0" applyNumberFormat="1" applyFont="1" applyFill="1" applyBorder="1" applyAlignment="1" applyProtection="1">
      <alignment/>
      <protection/>
    </xf>
    <xf numFmtId="10" fontId="7" fillId="35" borderId="12" xfId="53" applyNumberFormat="1" applyFont="1" applyFill="1" applyBorder="1" applyAlignment="1" applyProtection="1">
      <alignment/>
      <protection/>
    </xf>
    <xf numFmtId="4" fontId="0" fillId="37" borderId="12" xfId="0" applyNumberFormat="1" applyFill="1" applyBorder="1" applyAlignment="1" applyProtection="1">
      <alignment/>
      <protection locked="0"/>
    </xf>
    <xf numFmtId="177" fontId="0" fillId="33" borderId="12" xfId="0" applyNumberFormat="1" applyFont="1" applyFill="1" applyBorder="1" applyAlignment="1" applyProtection="1">
      <alignment horizontal="center" vertical="center" wrapText="1"/>
      <protection locked="0"/>
    </xf>
    <xf numFmtId="4" fontId="0" fillId="33" borderId="12" xfId="0" applyNumberFormat="1" applyFont="1" applyFill="1" applyBorder="1" applyAlignment="1" applyProtection="1">
      <alignment horizontal="center" vertical="center" wrapText="1"/>
      <protection locked="0"/>
    </xf>
    <xf numFmtId="0" fontId="0" fillId="38" borderId="45" xfId="0" applyFont="1" applyFill="1" applyBorder="1" applyAlignment="1" applyProtection="1">
      <alignment horizontal="left" vertical="center" wrapText="1"/>
      <protection/>
    </xf>
    <xf numFmtId="0" fontId="0" fillId="38" borderId="46" xfId="0" applyFont="1" applyFill="1" applyBorder="1" applyAlignment="1" applyProtection="1">
      <alignment horizontal="left" vertical="center" wrapText="1"/>
      <protection/>
    </xf>
    <xf numFmtId="0" fontId="7" fillId="37" borderId="12" xfId="0" applyFont="1" applyFill="1" applyBorder="1" applyAlignment="1" applyProtection="1">
      <alignment horizontal="center" vertical="center" wrapText="1"/>
      <protection locked="0"/>
    </xf>
    <xf numFmtId="0" fontId="0" fillId="39" borderId="12" xfId="0" applyFont="1" applyFill="1" applyBorder="1" applyAlignment="1" applyProtection="1">
      <alignment horizontal="left"/>
      <protection/>
    </xf>
    <xf numFmtId="0" fontId="0" fillId="39" borderId="12" xfId="0" applyFont="1" applyFill="1" applyBorder="1" applyAlignment="1" applyProtection="1">
      <alignment/>
      <protection/>
    </xf>
    <xf numFmtId="0" fontId="7" fillId="34" borderId="12" xfId="0" applyFont="1" applyFill="1" applyBorder="1" applyAlignment="1" applyProtection="1">
      <alignment horizontal="center" vertical="center" wrapText="1"/>
      <protection/>
    </xf>
    <xf numFmtId="4" fontId="7" fillId="9" borderId="22" xfId="0" applyNumberFormat="1" applyFont="1" applyFill="1" applyBorder="1" applyAlignment="1" applyProtection="1">
      <alignment horizontal="center" vertical="center" wrapText="1"/>
      <protection/>
    </xf>
    <xf numFmtId="4" fontId="7" fillId="9" borderId="19" xfId="0" applyNumberFormat="1" applyFont="1" applyFill="1" applyBorder="1" applyAlignment="1" applyProtection="1">
      <alignment horizontal="center" vertical="center" wrapText="1"/>
      <protection/>
    </xf>
    <xf numFmtId="0" fontId="7" fillId="9" borderId="20" xfId="0" applyFont="1" applyFill="1" applyBorder="1" applyAlignment="1" applyProtection="1">
      <alignment horizontal="center" vertical="center" wrapText="1"/>
      <protection/>
    </xf>
    <xf numFmtId="4" fontId="7" fillId="9" borderId="27" xfId="0" applyNumberFormat="1" applyFont="1" applyFill="1" applyBorder="1" applyAlignment="1" applyProtection="1">
      <alignment horizontal="center"/>
      <protection/>
    </xf>
    <xf numFmtId="4" fontId="7" fillId="9" borderId="24" xfId="0" applyNumberFormat="1" applyFont="1" applyFill="1" applyBorder="1" applyAlignment="1" applyProtection="1">
      <alignment horizontal="center"/>
      <protection/>
    </xf>
    <xf numFmtId="49" fontId="7" fillId="9" borderId="28" xfId="0" applyNumberFormat="1" applyFont="1" applyFill="1" applyBorder="1" applyAlignment="1" applyProtection="1">
      <alignment horizontal="center"/>
      <protection/>
    </xf>
    <xf numFmtId="4" fontId="0" fillId="9" borderId="30" xfId="0" applyNumberFormat="1" applyFont="1" applyFill="1" applyBorder="1" applyAlignment="1" applyProtection="1">
      <alignment/>
      <protection/>
    </xf>
    <xf numFmtId="4" fontId="0" fillId="9" borderId="12" xfId="0" applyNumberFormat="1" applyFont="1" applyFill="1" applyBorder="1" applyAlignment="1" applyProtection="1">
      <alignment/>
      <protection/>
    </xf>
    <xf numFmtId="0" fontId="0" fillId="9" borderId="45" xfId="0" applyFont="1" applyFill="1" applyBorder="1" applyAlignment="1" applyProtection="1">
      <alignment horizontal="left" vertical="center" wrapText="1"/>
      <protection/>
    </xf>
    <xf numFmtId="4" fontId="7" fillId="9" borderId="35" xfId="0" applyNumberFormat="1" applyFont="1" applyFill="1" applyBorder="1" applyAlignment="1" applyProtection="1">
      <alignment horizontal="right"/>
      <protection/>
    </xf>
    <xf numFmtId="0" fontId="7" fillId="9" borderId="34" xfId="0" applyFont="1" applyFill="1" applyBorder="1" applyAlignment="1" applyProtection="1">
      <alignment horizontal="right"/>
      <protection/>
    </xf>
    <xf numFmtId="4" fontId="0" fillId="9" borderId="37" xfId="0" applyNumberFormat="1" applyFont="1" applyFill="1" applyBorder="1" applyAlignment="1" applyProtection="1">
      <alignment/>
      <protection/>
    </xf>
    <xf numFmtId="4" fontId="0" fillId="9" borderId="38" xfId="0" applyNumberFormat="1" applyFont="1" applyFill="1" applyBorder="1" applyAlignment="1" applyProtection="1">
      <alignment/>
      <protection/>
    </xf>
    <xf numFmtId="0" fontId="0" fillId="9" borderId="46" xfId="0" applyFont="1" applyFill="1" applyBorder="1" applyAlignment="1" applyProtection="1">
      <alignment horizontal="left" vertical="center" wrapText="1"/>
      <protection/>
    </xf>
    <xf numFmtId="4" fontId="0" fillId="39" borderId="42" xfId="0" applyNumberFormat="1" applyFont="1" applyFill="1" applyBorder="1" applyAlignment="1" applyProtection="1">
      <alignment/>
      <protection locked="0"/>
    </xf>
    <xf numFmtId="4" fontId="0" fillId="39" borderId="28" xfId="0" applyNumberFormat="1" applyFont="1" applyFill="1" applyBorder="1" applyAlignment="1" applyProtection="1">
      <alignment/>
      <protection locked="0"/>
    </xf>
    <xf numFmtId="4" fontId="0" fillId="39" borderId="45" xfId="0" applyNumberFormat="1" applyFont="1" applyFill="1" applyBorder="1" applyAlignment="1" applyProtection="1">
      <alignment/>
      <protection locked="0"/>
    </xf>
    <xf numFmtId="177" fontId="7" fillId="40" borderId="12" xfId="0" applyNumberFormat="1" applyFont="1" applyFill="1" applyBorder="1" applyAlignment="1" applyProtection="1">
      <alignment/>
      <protection/>
    </xf>
    <xf numFmtId="0" fontId="7" fillId="10" borderId="12" xfId="0" applyFont="1" applyFill="1" applyBorder="1" applyAlignment="1" applyProtection="1">
      <alignment horizontal="left" wrapText="1"/>
      <protection locked="0"/>
    </xf>
    <xf numFmtId="171" fontId="5" fillId="10" borderId="12" xfId="0" applyNumberFormat="1" applyFont="1" applyFill="1" applyBorder="1" applyAlignment="1" applyProtection="1">
      <alignment horizontal="right"/>
      <protection locked="0"/>
    </xf>
    <xf numFmtId="49" fontId="5" fillId="10" borderId="12" xfId="0" applyNumberFormat="1" applyFont="1" applyFill="1" applyBorder="1" applyAlignment="1" applyProtection="1">
      <alignment horizontal="right"/>
      <protection locked="0"/>
    </xf>
    <xf numFmtId="0" fontId="7" fillId="37" borderId="0" xfId="0" applyFont="1" applyFill="1" applyAlignment="1" applyProtection="1">
      <alignment/>
      <protection/>
    </xf>
    <xf numFmtId="4" fontId="7" fillId="10" borderId="12" xfId="0" applyNumberFormat="1" applyFont="1" applyFill="1" applyBorder="1" applyAlignment="1" applyProtection="1">
      <alignment horizontal="left" wrapText="1"/>
      <protection locked="0"/>
    </xf>
    <xf numFmtId="4" fontId="7" fillId="40" borderId="12" xfId="0" applyNumberFormat="1" applyFont="1" applyFill="1" applyBorder="1" applyAlignment="1">
      <alignment wrapText="1"/>
    </xf>
    <xf numFmtId="4" fontId="7" fillId="40" borderId="12" xfId="0" applyNumberFormat="1" applyFont="1" applyFill="1" applyBorder="1" applyAlignment="1">
      <alignment/>
    </xf>
    <xf numFmtId="10" fontId="7" fillId="40" borderId="12" xfId="0" applyNumberFormat="1" applyFont="1" applyFill="1" applyBorder="1" applyAlignment="1">
      <alignment/>
    </xf>
    <xf numFmtId="171" fontId="5" fillId="10" borderId="12" xfId="0" applyNumberFormat="1" applyFont="1" applyFill="1" applyBorder="1" applyAlignment="1" applyProtection="1">
      <alignment vertical="center" wrapText="1"/>
      <protection locked="0"/>
    </xf>
    <xf numFmtId="49" fontId="5" fillId="10" borderId="12" xfId="0" applyNumberFormat="1" applyFont="1" applyFill="1" applyBorder="1" applyAlignment="1" applyProtection="1">
      <alignment horizontal="right" vertical="center"/>
      <protection locked="0"/>
    </xf>
    <xf numFmtId="170" fontId="4" fillId="40" borderId="12" xfId="0" applyNumberFormat="1" applyFont="1" applyFill="1" applyBorder="1" applyAlignment="1">
      <alignment vertical="center" wrapText="1"/>
    </xf>
    <xf numFmtId="0" fontId="7" fillId="12" borderId="47" xfId="0" applyFont="1" applyFill="1" applyBorder="1" applyAlignment="1" applyProtection="1">
      <alignment horizontal="center" vertical="center" wrapText="1"/>
      <protection/>
    </xf>
    <xf numFmtId="0" fontId="7" fillId="12" borderId="19" xfId="0" applyFont="1" applyFill="1" applyBorder="1" applyAlignment="1" applyProtection="1">
      <alignment horizontal="center" vertical="center" wrapText="1"/>
      <protection/>
    </xf>
    <xf numFmtId="0" fontId="7" fillId="12" borderId="21" xfId="0" applyFont="1" applyFill="1" applyBorder="1" applyAlignment="1" applyProtection="1">
      <alignment horizontal="center" vertical="center" wrapText="1"/>
      <protection/>
    </xf>
    <xf numFmtId="4" fontId="7" fillId="12" borderId="48" xfId="0" applyNumberFormat="1" applyFont="1" applyFill="1" applyBorder="1" applyAlignment="1" applyProtection="1">
      <alignment horizontal="center"/>
      <protection/>
    </xf>
    <xf numFmtId="4" fontId="7" fillId="12" borderId="25" xfId="0" applyNumberFormat="1" applyFont="1" applyFill="1" applyBorder="1" applyAlignment="1" applyProtection="1">
      <alignment horizontal="center"/>
      <protection/>
    </xf>
    <xf numFmtId="49" fontId="7" fillId="12" borderId="49" xfId="0" applyNumberFormat="1" applyFont="1" applyFill="1" applyBorder="1" applyAlignment="1" applyProtection="1">
      <alignment horizontal="center"/>
      <protection/>
    </xf>
    <xf numFmtId="4" fontId="0" fillId="12" borderId="30" xfId="0" applyNumberFormat="1" applyFont="1" applyFill="1" applyBorder="1" applyAlignment="1" applyProtection="1">
      <alignment/>
      <protection/>
    </xf>
    <xf numFmtId="4" fontId="0" fillId="12" borderId="12" xfId="0" applyNumberFormat="1" applyFont="1" applyFill="1" applyBorder="1" applyAlignment="1" applyProtection="1">
      <alignment horizontal="right"/>
      <protection/>
    </xf>
    <xf numFmtId="0" fontId="0" fillId="12" borderId="42" xfId="0" applyFont="1" applyFill="1" applyBorder="1" applyAlignment="1" applyProtection="1">
      <alignment horizontal="left" vertical="center" wrapText="1"/>
      <protection/>
    </xf>
    <xf numFmtId="4" fontId="7" fillId="12" borderId="30" xfId="0" applyNumberFormat="1" applyFont="1" applyFill="1" applyBorder="1" applyAlignment="1" applyProtection="1">
      <alignment/>
      <protection/>
    </xf>
    <xf numFmtId="0" fontId="7" fillId="12" borderId="42" xfId="0" applyFont="1" applyFill="1" applyBorder="1" applyAlignment="1" applyProtection="1">
      <alignment horizontal="left" vertical="center" wrapText="1"/>
      <protection/>
    </xf>
    <xf numFmtId="4" fontId="7" fillId="12" borderId="33" xfId="0" applyNumberFormat="1" applyFont="1" applyFill="1" applyBorder="1" applyAlignment="1" applyProtection="1">
      <alignment horizontal="right"/>
      <protection/>
    </xf>
    <xf numFmtId="0" fontId="7" fillId="12" borderId="39" xfId="0" applyFont="1" applyFill="1" applyBorder="1" applyAlignment="1" applyProtection="1">
      <alignment horizontal="right"/>
      <protection/>
    </xf>
    <xf numFmtId="0" fontId="7" fillId="12" borderId="20" xfId="0" applyFont="1" applyFill="1" applyBorder="1" applyAlignment="1" applyProtection="1">
      <alignment horizontal="center" vertical="center" wrapText="1"/>
      <protection/>
    </xf>
    <xf numFmtId="49" fontId="7" fillId="12" borderId="26" xfId="0" applyNumberFormat="1" applyFont="1" applyFill="1" applyBorder="1" applyAlignment="1" applyProtection="1">
      <alignment horizontal="center"/>
      <protection/>
    </xf>
    <xf numFmtId="0" fontId="0" fillId="12" borderId="45" xfId="0" applyFont="1" applyFill="1" applyBorder="1" applyAlignment="1" applyProtection="1">
      <alignment horizontal="left" vertical="center" wrapText="1"/>
      <protection/>
    </xf>
    <xf numFmtId="0" fontId="7" fillId="12" borderId="45" xfId="0" applyFont="1" applyFill="1" applyBorder="1" applyAlignment="1" applyProtection="1">
      <alignment horizontal="left" vertical="center" wrapText="1"/>
      <protection/>
    </xf>
    <xf numFmtId="0" fontId="7" fillId="12" borderId="34" xfId="0" applyFont="1" applyFill="1" applyBorder="1" applyAlignment="1" applyProtection="1">
      <alignment horizontal="right"/>
      <protection/>
    </xf>
    <xf numFmtId="172" fontId="7" fillId="12" borderId="47" xfId="0" applyNumberFormat="1" applyFont="1" applyFill="1" applyBorder="1" applyAlignment="1" applyProtection="1">
      <alignment horizontal="center" vertical="center" wrapText="1"/>
      <protection/>
    </xf>
    <xf numFmtId="172" fontId="7" fillId="12" borderId="19" xfId="0" applyNumberFormat="1" applyFont="1" applyFill="1" applyBorder="1" applyAlignment="1" applyProtection="1">
      <alignment horizontal="center" vertical="center" wrapText="1"/>
      <protection/>
    </xf>
    <xf numFmtId="172" fontId="7" fillId="12" borderId="20" xfId="0" applyNumberFormat="1" applyFont="1" applyFill="1" applyBorder="1" applyAlignment="1" applyProtection="1">
      <alignment horizontal="center" vertical="center" wrapText="1"/>
      <protection/>
    </xf>
    <xf numFmtId="172" fontId="7" fillId="12" borderId="26" xfId="0" applyNumberFormat="1" applyFont="1" applyFill="1" applyBorder="1" applyAlignment="1" applyProtection="1">
      <alignment horizontal="center"/>
      <protection/>
    </xf>
    <xf numFmtId="172" fontId="0" fillId="12" borderId="45" xfId="0" applyNumberFormat="1" applyFont="1" applyFill="1" applyBorder="1" applyAlignment="1" applyProtection="1">
      <alignment horizontal="left" vertical="center" wrapText="1"/>
      <protection/>
    </xf>
    <xf numFmtId="172" fontId="7" fillId="12" borderId="45" xfId="0" applyNumberFormat="1" applyFont="1" applyFill="1" applyBorder="1" applyAlignment="1" applyProtection="1">
      <alignment horizontal="left" vertical="center" wrapText="1"/>
      <protection/>
    </xf>
    <xf numFmtId="172" fontId="7" fillId="12" borderId="34" xfId="0" applyNumberFormat="1" applyFont="1" applyFill="1" applyBorder="1" applyAlignment="1" applyProtection="1">
      <alignment horizontal="right"/>
      <protection/>
    </xf>
    <xf numFmtId="0" fontId="37" fillId="0" borderId="0" xfId="52" applyAlignment="1">
      <alignment wrapText="1"/>
      <protection/>
    </xf>
    <xf numFmtId="0" fontId="54" fillId="0" borderId="0" xfId="52" applyFont="1" applyAlignment="1">
      <alignment wrapText="1"/>
      <protection/>
    </xf>
    <xf numFmtId="0" fontId="37" fillId="37" borderId="0" xfId="52" applyFill="1" applyAlignment="1">
      <alignment horizontal="left" wrapText="1"/>
      <protection/>
    </xf>
    <xf numFmtId="0" fontId="37" fillId="0" borderId="0" xfId="52" applyAlignment="1">
      <alignment vertical="center"/>
      <protection/>
    </xf>
    <xf numFmtId="0" fontId="37" fillId="0" borderId="0" xfId="52" applyAlignment="1">
      <alignment/>
      <protection/>
    </xf>
    <xf numFmtId="0" fontId="52" fillId="0" borderId="42" xfId="52" applyFont="1" applyBorder="1" applyAlignment="1">
      <alignment horizontal="center" vertical="center" wrapText="1"/>
      <protection/>
    </xf>
    <xf numFmtId="0" fontId="37" fillId="39" borderId="12" xfId="52" applyFill="1" applyBorder="1" applyAlignment="1">
      <alignment horizontal="center" vertical="center" wrapText="1"/>
      <protection/>
    </xf>
    <xf numFmtId="0" fontId="37" fillId="41" borderId="12" xfId="52" applyFill="1" applyBorder="1" applyAlignment="1">
      <alignment horizontal="center" vertical="center" wrapText="1"/>
      <protection/>
    </xf>
    <xf numFmtId="0" fontId="37" fillId="39" borderId="42" xfId="52" applyFill="1" applyBorder="1" applyAlignment="1">
      <alignment horizontal="center" vertical="center" wrapText="1"/>
      <protection/>
    </xf>
    <xf numFmtId="0" fontId="37" fillId="41" borderId="42" xfId="52" applyFill="1" applyBorder="1" applyAlignment="1">
      <alignment horizontal="center" vertical="center" wrapText="1"/>
      <protection/>
    </xf>
    <xf numFmtId="0" fontId="52" fillId="0" borderId="50" xfId="52" applyFont="1" applyBorder="1" applyAlignment="1">
      <alignment horizontal="center" vertical="center" wrapText="1"/>
      <protection/>
    </xf>
    <xf numFmtId="0" fontId="37" fillId="39" borderId="51" xfId="52" applyFill="1" applyBorder="1" applyAlignment="1">
      <alignment horizontal="center" vertical="center" wrapText="1"/>
      <protection/>
    </xf>
    <xf numFmtId="0" fontId="37" fillId="41" borderId="51" xfId="52" applyFill="1" applyBorder="1" applyAlignment="1">
      <alignment horizontal="center" vertical="center" wrapText="1"/>
      <protection/>
    </xf>
    <xf numFmtId="0" fontId="55" fillId="0" borderId="0" xfId="52" applyFont="1" applyAlignment="1">
      <alignment horizontal="left" vertical="center"/>
      <protection/>
    </xf>
    <xf numFmtId="0" fontId="52" fillId="0" borderId="52" xfId="52" applyFont="1" applyBorder="1" applyAlignment="1">
      <alignment horizontal="center" vertical="center" wrapText="1"/>
      <protection/>
    </xf>
    <xf numFmtId="10" fontId="0" fillId="34" borderId="12" xfId="53" applyNumberFormat="1" applyFont="1" applyFill="1" applyBorder="1" applyAlignment="1" applyProtection="1">
      <alignment horizontal="right"/>
      <protection/>
    </xf>
    <xf numFmtId="10" fontId="0" fillId="34" borderId="12" xfId="53" applyNumberFormat="1" applyFont="1" applyFill="1" applyBorder="1" applyAlignment="1" applyProtection="1">
      <alignment horizontal="right" vertical="center" wrapText="1"/>
      <protection/>
    </xf>
    <xf numFmtId="4" fontId="7" fillId="9" borderId="32" xfId="0" applyNumberFormat="1" applyFont="1" applyFill="1" applyBorder="1" applyAlignment="1" applyProtection="1">
      <alignment horizontal="right"/>
      <protection/>
    </xf>
    <xf numFmtId="4" fontId="7" fillId="38" borderId="32" xfId="0" applyNumberFormat="1" applyFont="1" applyFill="1" applyBorder="1" applyAlignment="1" applyProtection="1">
      <alignment horizontal="right"/>
      <protection/>
    </xf>
    <xf numFmtId="4" fontId="7" fillId="12" borderId="32" xfId="0" applyNumberFormat="1" applyFont="1" applyFill="1" applyBorder="1" applyAlignment="1" applyProtection="1">
      <alignment horizontal="right"/>
      <protection/>
    </xf>
    <xf numFmtId="4" fontId="7" fillId="12" borderId="53" xfId="0" applyNumberFormat="1" applyFont="1" applyFill="1" applyBorder="1" applyAlignment="1" applyProtection="1">
      <alignment horizontal="right"/>
      <protection/>
    </xf>
    <xf numFmtId="0" fontId="7" fillId="12" borderId="53" xfId="0" applyFont="1" applyFill="1" applyBorder="1" applyAlignment="1" applyProtection="1">
      <alignment horizontal="right"/>
      <protection/>
    </xf>
    <xf numFmtId="4" fontId="7" fillId="38" borderId="53" xfId="0" applyNumberFormat="1" applyFont="1" applyFill="1" applyBorder="1" applyAlignment="1" applyProtection="1">
      <alignment horizontal="right"/>
      <protection/>
    </xf>
    <xf numFmtId="4" fontId="7" fillId="12" borderId="35" xfId="0" applyNumberFormat="1" applyFont="1" applyFill="1" applyBorder="1" applyAlignment="1" applyProtection="1">
      <alignment horizontal="right"/>
      <protection/>
    </xf>
    <xf numFmtId="171" fontId="5" fillId="10" borderId="12" xfId="0" applyNumberFormat="1" applyFont="1" applyFill="1" applyBorder="1" applyAlignment="1" applyProtection="1">
      <alignment horizontal="right" vertical="center"/>
      <protection locked="0"/>
    </xf>
    <xf numFmtId="0" fontId="0" fillId="10" borderId="12" xfId="0" applyFont="1" applyFill="1" applyBorder="1" applyAlignment="1" applyProtection="1">
      <alignment horizontal="center"/>
      <protection locked="0"/>
    </xf>
    <xf numFmtId="4" fontId="0" fillId="10" borderId="12" xfId="0" applyNumberFormat="1" applyFill="1" applyBorder="1" applyAlignment="1" applyProtection="1">
      <alignment horizontal="center"/>
      <protection locked="0"/>
    </xf>
    <xf numFmtId="0" fontId="5" fillId="0" borderId="0" xfId="0" applyFont="1" applyAlignment="1" applyProtection="1">
      <alignment/>
      <protection locked="0"/>
    </xf>
    <xf numFmtId="0" fontId="5" fillId="0" borderId="0" xfId="0" applyFont="1" applyAlignment="1" applyProtection="1">
      <alignment horizontal="left"/>
      <protection locked="0"/>
    </xf>
    <xf numFmtId="0" fontId="5" fillId="0" borderId="0" xfId="0" applyFont="1" applyAlignment="1" applyProtection="1">
      <alignment/>
      <protection locked="0"/>
    </xf>
    <xf numFmtId="0" fontId="5" fillId="0" borderId="0" xfId="0" applyFont="1" applyAlignment="1" applyProtection="1">
      <alignment vertical="center"/>
      <protection locked="0"/>
    </xf>
    <xf numFmtId="0" fontId="5" fillId="0" borderId="0" xfId="0" applyFont="1" applyAlignment="1" applyProtection="1">
      <alignment horizontal="left" vertical="center"/>
      <protection locked="0"/>
    </xf>
    <xf numFmtId="3" fontId="0" fillId="33" borderId="44" xfId="0" applyNumberFormat="1" applyFont="1" applyFill="1" applyBorder="1" applyAlignment="1" applyProtection="1">
      <alignment horizontal="center" vertical="center" wrapText="1"/>
      <protection locked="0"/>
    </xf>
    <xf numFmtId="168" fontId="0" fillId="33" borderId="12" xfId="0" applyNumberFormat="1" applyFont="1" applyFill="1" applyBorder="1" applyAlignment="1" applyProtection="1">
      <alignment horizontal="center" vertical="center" wrapText="1"/>
      <protection locked="0"/>
    </xf>
    <xf numFmtId="3" fontId="7" fillId="33" borderId="44" xfId="0" applyNumberFormat="1" applyFont="1" applyFill="1" applyBorder="1" applyAlignment="1" applyProtection="1">
      <alignment horizontal="center" vertical="center" wrapText="1"/>
      <protection locked="0"/>
    </xf>
    <xf numFmtId="177" fontId="7" fillId="33" borderId="12" xfId="0" applyNumberFormat="1" applyFont="1" applyFill="1" applyBorder="1" applyAlignment="1" applyProtection="1">
      <alignment horizontal="center" vertical="center" wrapText="1"/>
      <protection locked="0"/>
    </xf>
    <xf numFmtId="168" fontId="7" fillId="33" borderId="12" xfId="0" applyNumberFormat="1" applyFont="1" applyFill="1" applyBorder="1" applyAlignment="1" applyProtection="1">
      <alignment horizontal="center" vertical="center" wrapText="1"/>
      <protection locked="0"/>
    </xf>
    <xf numFmtId="4" fontId="7" fillId="33" borderId="12" xfId="0" applyNumberFormat="1" applyFont="1" applyFill="1" applyBorder="1" applyAlignment="1" applyProtection="1">
      <alignment horizontal="center" vertical="center" wrapText="1"/>
      <protection locked="0"/>
    </xf>
    <xf numFmtId="3" fontId="10" fillId="33" borderId="44" xfId="0" applyNumberFormat="1" applyFont="1" applyFill="1" applyBorder="1" applyAlignment="1" applyProtection="1">
      <alignment horizontal="center" vertical="center" wrapText="1"/>
      <protection locked="0"/>
    </xf>
    <xf numFmtId="3" fontId="0" fillId="33" borderId="44" xfId="0" applyNumberFormat="1" applyFont="1" applyFill="1" applyBorder="1" applyAlignment="1" applyProtection="1">
      <alignment horizontal="center" vertical="center" wrapText="1"/>
      <protection/>
    </xf>
    <xf numFmtId="0" fontId="0" fillId="33" borderId="12" xfId="0" applyFont="1" applyFill="1" applyBorder="1" applyAlignment="1" applyProtection="1">
      <alignment horizontal="center" vertical="center" wrapText="1"/>
      <protection/>
    </xf>
    <xf numFmtId="177" fontId="0" fillId="33" borderId="12" xfId="0" applyNumberFormat="1" applyFont="1" applyFill="1" applyBorder="1" applyAlignment="1" applyProtection="1">
      <alignment horizontal="center" vertical="center" wrapText="1"/>
      <protection/>
    </xf>
    <xf numFmtId="168" fontId="0" fillId="33" borderId="12" xfId="0" applyNumberFormat="1" applyFont="1" applyFill="1" applyBorder="1" applyAlignment="1" applyProtection="1">
      <alignment horizontal="center" vertical="center" wrapText="1"/>
      <protection/>
    </xf>
    <xf numFmtId="4" fontId="0" fillId="33" borderId="12" xfId="0" applyNumberFormat="1" applyFont="1" applyFill="1" applyBorder="1" applyAlignment="1" applyProtection="1">
      <alignment horizontal="center" vertical="center" wrapText="1"/>
      <protection/>
    </xf>
    <xf numFmtId="3" fontId="0" fillId="33" borderId="30" xfId="0" applyNumberFormat="1" applyFont="1" applyFill="1" applyBorder="1" applyAlignment="1" applyProtection="1">
      <alignment horizontal="center" vertical="center" wrapText="1"/>
      <protection locked="0"/>
    </xf>
    <xf numFmtId="3" fontId="7" fillId="33" borderId="30" xfId="0" applyNumberFormat="1" applyFont="1" applyFill="1" applyBorder="1" applyAlignment="1" applyProtection="1">
      <alignment horizontal="center" vertical="center" wrapText="1"/>
      <protection locked="0"/>
    </xf>
    <xf numFmtId="3" fontId="10" fillId="33" borderId="30" xfId="0" applyNumberFormat="1" applyFont="1" applyFill="1" applyBorder="1" applyAlignment="1" applyProtection="1">
      <alignment horizontal="center" vertical="center" wrapText="1"/>
      <protection locked="0"/>
    </xf>
    <xf numFmtId="3" fontId="0" fillId="33" borderId="30" xfId="0" applyNumberFormat="1" applyFont="1" applyFill="1" applyBorder="1" applyAlignment="1" applyProtection="1">
      <alignment horizontal="center" vertical="center" wrapText="1"/>
      <protection/>
    </xf>
    <xf numFmtId="3" fontId="0" fillId="0" borderId="30" xfId="0" applyNumberFormat="1" applyFont="1" applyBorder="1" applyAlignment="1" applyProtection="1">
      <alignment horizontal="center" vertical="center" wrapText="1"/>
      <protection/>
    </xf>
    <xf numFmtId="3" fontId="0" fillId="0" borderId="44" xfId="0" applyNumberFormat="1"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177" fontId="0" fillId="0" borderId="12" xfId="0" applyNumberFormat="1" applyFont="1" applyBorder="1" applyAlignment="1" applyProtection="1">
      <alignment horizontal="center" vertical="center" wrapText="1"/>
      <protection/>
    </xf>
    <xf numFmtId="168" fontId="0" fillId="0" borderId="12" xfId="0" applyNumberFormat="1" applyFont="1" applyBorder="1" applyAlignment="1" applyProtection="1">
      <alignment horizontal="center" vertical="center" wrapText="1"/>
      <protection/>
    </xf>
    <xf numFmtId="4" fontId="0" fillId="0" borderId="12" xfId="0" applyNumberFormat="1" applyFont="1" applyBorder="1" applyAlignment="1" applyProtection="1">
      <alignment horizontal="center" vertical="center" wrapText="1"/>
      <protection/>
    </xf>
    <xf numFmtId="172" fontId="0" fillId="33" borderId="12" xfId="0" applyNumberFormat="1" applyFont="1" applyFill="1" applyBorder="1" applyAlignment="1" applyProtection="1">
      <alignment horizontal="center" vertical="center" wrapText="1"/>
      <protection locked="0"/>
    </xf>
    <xf numFmtId="172" fontId="7" fillId="33" borderId="12" xfId="0" applyNumberFormat="1" applyFont="1" applyFill="1" applyBorder="1" applyAlignment="1" applyProtection="1">
      <alignment horizontal="center" vertical="center" wrapText="1"/>
      <protection locked="0"/>
    </xf>
    <xf numFmtId="172" fontId="0" fillId="33" borderId="12" xfId="0" applyNumberFormat="1" applyFont="1" applyFill="1" applyBorder="1" applyAlignment="1" applyProtection="1">
      <alignment horizontal="center" vertical="center" wrapText="1"/>
      <protection/>
    </xf>
    <xf numFmtId="10" fontId="0" fillId="33" borderId="42" xfId="53" applyNumberFormat="1" applyFont="1" applyFill="1" applyBorder="1" applyAlignment="1" applyProtection="1">
      <alignment horizontal="right" vertical="center"/>
      <protection locked="0"/>
    </xf>
    <xf numFmtId="10" fontId="7" fillId="33" borderId="42" xfId="53" applyNumberFormat="1" applyFont="1" applyFill="1" applyBorder="1" applyAlignment="1" applyProtection="1">
      <alignment horizontal="right" vertical="center"/>
      <protection locked="0"/>
    </xf>
    <xf numFmtId="10" fontId="0" fillId="33" borderId="42" xfId="53" applyNumberFormat="1" applyFont="1" applyFill="1" applyBorder="1" applyAlignment="1" applyProtection="1">
      <alignment horizontal="right" vertical="center"/>
      <protection/>
    </xf>
    <xf numFmtId="10" fontId="0" fillId="33" borderId="12" xfId="53" applyNumberFormat="1" applyFont="1" applyFill="1" applyBorder="1" applyAlignment="1" applyProtection="1">
      <alignment horizontal="right" vertical="center"/>
      <protection locked="0"/>
    </xf>
    <xf numFmtId="10" fontId="7" fillId="33" borderId="12" xfId="53" applyNumberFormat="1" applyFont="1" applyFill="1" applyBorder="1" applyAlignment="1" applyProtection="1">
      <alignment horizontal="right" vertical="center"/>
      <protection locked="0"/>
    </xf>
    <xf numFmtId="10" fontId="0" fillId="0" borderId="12" xfId="53" applyNumberFormat="1" applyFont="1" applyBorder="1" applyAlignment="1" applyProtection="1">
      <alignment horizontal="right" vertical="center"/>
      <protection/>
    </xf>
    <xf numFmtId="10" fontId="0" fillId="0" borderId="12" xfId="53" applyNumberFormat="1" applyFont="1" applyBorder="1" applyAlignment="1" applyProtection="1">
      <alignment horizontal="right" vertical="center"/>
      <protection locked="0"/>
    </xf>
    <xf numFmtId="10" fontId="0" fillId="33" borderId="12" xfId="53" applyNumberFormat="1" applyFont="1" applyFill="1" applyBorder="1" applyAlignment="1" applyProtection="1">
      <alignment horizontal="right" vertical="center"/>
      <protection/>
    </xf>
    <xf numFmtId="4" fontId="7" fillId="12" borderId="27" xfId="0" applyNumberFormat="1" applyFont="1" applyFill="1" applyBorder="1" applyAlignment="1" applyProtection="1">
      <alignment horizontal="center"/>
      <protection/>
    </xf>
    <xf numFmtId="49" fontId="7" fillId="12" borderId="36" xfId="0" applyNumberFormat="1" applyFont="1" applyFill="1" applyBorder="1" applyAlignment="1" applyProtection="1">
      <alignment horizontal="center"/>
      <protection/>
    </xf>
    <xf numFmtId="49" fontId="7" fillId="12" borderId="28" xfId="0" applyNumberFormat="1" applyFont="1" applyFill="1" applyBorder="1" applyAlignment="1" applyProtection="1">
      <alignment horizontal="center"/>
      <protection/>
    </xf>
    <xf numFmtId="172" fontId="7" fillId="12" borderId="28" xfId="0" applyNumberFormat="1" applyFont="1" applyFill="1" applyBorder="1" applyAlignment="1" applyProtection="1">
      <alignment horizontal="center"/>
      <protection/>
    </xf>
    <xf numFmtId="4" fontId="7" fillId="40" borderId="12" xfId="0" applyNumberFormat="1" applyFont="1" applyFill="1" applyBorder="1" applyAlignment="1" applyProtection="1">
      <alignment/>
      <protection/>
    </xf>
    <xf numFmtId="170" fontId="4" fillId="16" borderId="12" xfId="0" applyNumberFormat="1" applyFont="1" applyFill="1" applyBorder="1" applyAlignment="1" applyProtection="1">
      <alignment horizontal="right" vertical="center" wrapText="1"/>
      <protection locked="0"/>
    </xf>
    <xf numFmtId="0" fontId="7" fillId="40" borderId="42" xfId="0" applyFont="1" applyFill="1" applyBorder="1" applyAlignment="1" applyProtection="1">
      <alignment horizontal="left"/>
      <protection/>
    </xf>
    <xf numFmtId="0" fontId="7" fillId="40" borderId="43" xfId="0" applyFont="1" applyFill="1" applyBorder="1" applyAlignment="1" applyProtection="1">
      <alignment horizontal="left"/>
      <protection/>
    </xf>
    <xf numFmtId="0" fontId="7" fillId="40" borderId="44" xfId="0" applyFont="1" applyFill="1" applyBorder="1" applyAlignment="1" applyProtection="1">
      <alignment horizontal="left"/>
      <protection/>
    </xf>
    <xf numFmtId="0" fontId="7" fillId="35" borderId="12" xfId="0" applyFont="1" applyFill="1" applyBorder="1" applyAlignment="1" applyProtection="1">
      <alignment horizontal="left"/>
      <protection/>
    </xf>
    <xf numFmtId="4" fontId="7" fillId="40" borderId="42" xfId="0" applyNumberFormat="1" applyFont="1" applyFill="1" applyBorder="1" applyAlignment="1" applyProtection="1">
      <alignment horizontal="left"/>
      <protection/>
    </xf>
    <xf numFmtId="4" fontId="7" fillId="40" borderId="43" xfId="0" applyNumberFormat="1" applyFont="1" applyFill="1" applyBorder="1" applyAlignment="1" applyProtection="1">
      <alignment horizontal="left"/>
      <protection/>
    </xf>
    <xf numFmtId="4" fontId="7" fillId="40" borderId="44" xfId="0" applyNumberFormat="1" applyFont="1" applyFill="1" applyBorder="1" applyAlignment="1" applyProtection="1">
      <alignment horizontal="left"/>
      <protection/>
    </xf>
    <xf numFmtId="0" fontId="11" fillId="9" borderId="22" xfId="0" applyFont="1" applyFill="1" applyBorder="1" applyAlignment="1" applyProtection="1">
      <alignment horizontal="center"/>
      <protection/>
    </xf>
    <xf numFmtId="0" fontId="11" fillId="9" borderId="19" xfId="0" applyFont="1" applyFill="1" applyBorder="1" applyAlignment="1" applyProtection="1">
      <alignment horizontal="center"/>
      <protection/>
    </xf>
    <xf numFmtId="0" fontId="11" fillId="9" borderId="20" xfId="0" applyFont="1" applyFill="1" applyBorder="1" applyAlignment="1" applyProtection="1">
      <alignment horizontal="center"/>
      <protection/>
    </xf>
    <xf numFmtId="0" fontId="11" fillId="38" borderId="22" xfId="0" applyFont="1" applyFill="1" applyBorder="1" applyAlignment="1" applyProtection="1">
      <alignment horizontal="center"/>
      <protection/>
    </xf>
    <xf numFmtId="0" fontId="11" fillId="38" borderId="19" xfId="0" applyFont="1" applyFill="1" applyBorder="1" applyAlignment="1" applyProtection="1">
      <alignment horizontal="center"/>
      <protection/>
    </xf>
    <xf numFmtId="0" fontId="11" fillId="38" borderId="20" xfId="0" applyFont="1" applyFill="1" applyBorder="1" applyAlignment="1" applyProtection="1">
      <alignment horizontal="center"/>
      <protection/>
    </xf>
    <xf numFmtId="0" fontId="7" fillId="0" borderId="54" xfId="0" applyFont="1" applyBorder="1" applyAlignment="1" applyProtection="1">
      <alignment horizontal="center" vertical="center"/>
      <protection/>
    </xf>
    <xf numFmtId="0" fontId="7" fillId="0" borderId="29" xfId="0" applyFont="1" applyBorder="1" applyAlignment="1" applyProtection="1">
      <alignment horizontal="center" vertical="center"/>
      <protection/>
    </xf>
    <xf numFmtId="0" fontId="11" fillId="0" borderId="47" xfId="0" applyFont="1" applyBorder="1" applyAlignment="1" applyProtection="1">
      <alignment horizontal="center"/>
      <protection/>
    </xf>
    <xf numFmtId="0" fontId="11" fillId="0" borderId="55" xfId="0" applyFont="1" applyBorder="1" applyAlignment="1" applyProtection="1">
      <alignment horizontal="center"/>
      <protection/>
    </xf>
    <xf numFmtId="0" fontId="11" fillId="0" borderId="56" xfId="0" applyFont="1" applyBorder="1" applyAlignment="1" applyProtection="1">
      <alignment horizontal="center"/>
      <protection/>
    </xf>
    <xf numFmtId="0" fontId="11" fillId="0" borderId="57" xfId="0" applyFont="1" applyBorder="1" applyAlignment="1" applyProtection="1">
      <alignment horizontal="center"/>
      <protection/>
    </xf>
    <xf numFmtId="0" fontId="11" fillId="12" borderId="47" xfId="0" applyFont="1" applyFill="1" applyBorder="1" applyAlignment="1" applyProtection="1">
      <alignment horizontal="center"/>
      <protection/>
    </xf>
    <xf numFmtId="0" fontId="11" fillId="12" borderId="55" xfId="0" applyFont="1" applyFill="1" applyBorder="1" applyAlignment="1" applyProtection="1">
      <alignment horizontal="center"/>
      <protection/>
    </xf>
    <xf numFmtId="0" fontId="11" fillId="12" borderId="57" xfId="0" applyFont="1" applyFill="1" applyBorder="1" applyAlignment="1" applyProtection="1">
      <alignment horizontal="center"/>
      <protection/>
    </xf>
    <xf numFmtId="0" fontId="7" fillId="0" borderId="58" xfId="0" applyFont="1" applyBorder="1" applyAlignment="1" applyProtection="1">
      <alignment horizontal="center" vertical="center" wrapText="1"/>
      <protection/>
    </xf>
    <xf numFmtId="0" fontId="7" fillId="0" borderId="59" xfId="0" applyFont="1" applyBorder="1" applyAlignment="1" applyProtection="1">
      <alignment horizontal="center" vertical="center" wrapText="1"/>
      <protection/>
    </xf>
    <xf numFmtId="0" fontId="7" fillId="0" borderId="58" xfId="0" applyFont="1" applyBorder="1" applyAlignment="1" applyProtection="1">
      <alignment horizontal="center" vertical="center"/>
      <protection/>
    </xf>
    <xf numFmtId="0" fontId="7" fillId="0" borderId="59" xfId="0" applyFont="1" applyBorder="1" applyAlignment="1" applyProtection="1">
      <alignment horizontal="center" vertical="center"/>
      <protection/>
    </xf>
    <xf numFmtId="172" fontId="11" fillId="0" borderId="47" xfId="0" applyNumberFormat="1" applyFont="1" applyBorder="1" applyAlignment="1" applyProtection="1">
      <alignment horizontal="center"/>
      <protection/>
    </xf>
    <xf numFmtId="172" fontId="11" fillId="0" borderId="55" xfId="0" applyNumberFormat="1" applyFont="1" applyBorder="1" applyAlignment="1" applyProtection="1">
      <alignment horizontal="center"/>
      <protection/>
    </xf>
    <xf numFmtId="172" fontId="11" fillId="0" borderId="57" xfId="0" applyNumberFormat="1" applyFont="1" applyBorder="1" applyAlignment="1" applyProtection="1">
      <alignment horizontal="center"/>
      <protection/>
    </xf>
    <xf numFmtId="172" fontId="11" fillId="12" borderId="47" xfId="0" applyNumberFormat="1" applyFont="1" applyFill="1" applyBorder="1" applyAlignment="1" applyProtection="1">
      <alignment horizontal="center"/>
      <protection/>
    </xf>
    <xf numFmtId="172" fontId="11" fillId="12" borderId="55" xfId="0" applyNumberFormat="1" applyFont="1" applyFill="1" applyBorder="1" applyAlignment="1" applyProtection="1">
      <alignment horizontal="center"/>
      <protection/>
    </xf>
    <xf numFmtId="172" fontId="11" fillId="12" borderId="57" xfId="0" applyNumberFormat="1" applyFont="1" applyFill="1" applyBorder="1" applyAlignment="1" applyProtection="1">
      <alignment horizontal="center"/>
      <protection/>
    </xf>
    <xf numFmtId="0" fontId="0" fillId="0" borderId="0" xfId="0" applyFont="1" applyAlignment="1" applyProtection="1">
      <alignment horizontal="right" wrapText="1"/>
      <protection/>
    </xf>
    <xf numFmtId="0" fontId="7" fillId="10" borderId="12" xfId="0" applyFont="1" applyFill="1" applyBorder="1" applyAlignment="1" applyProtection="1">
      <alignment horizontal="left" wrapText="1"/>
      <protection locked="0"/>
    </xf>
    <xf numFmtId="0" fontId="8" fillId="0" borderId="0" xfId="0" applyFont="1" applyAlignment="1" applyProtection="1">
      <alignment horizontal="left"/>
      <protection/>
    </xf>
    <xf numFmtId="0" fontId="7" fillId="10" borderId="12" xfId="0" applyFont="1" applyFill="1" applyBorder="1" applyAlignment="1" applyProtection="1">
      <alignment horizontal="left"/>
      <protection locked="0"/>
    </xf>
    <xf numFmtId="0" fontId="7" fillId="10" borderId="42" xfId="0" applyFont="1" applyFill="1" applyBorder="1" applyAlignment="1" applyProtection="1">
      <alignment horizontal="left" wrapText="1"/>
      <protection locked="0"/>
    </xf>
    <xf numFmtId="0" fontId="7" fillId="10" borderId="43" xfId="0" applyFont="1" applyFill="1" applyBorder="1" applyAlignment="1" applyProtection="1">
      <alignment horizontal="left" wrapText="1"/>
      <protection locked="0"/>
    </xf>
    <xf numFmtId="0" fontId="7" fillId="10" borderId="44" xfId="0" applyFont="1" applyFill="1" applyBorder="1" applyAlignment="1" applyProtection="1">
      <alignment horizontal="left" wrapText="1"/>
      <protection locked="0"/>
    </xf>
    <xf numFmtId="0" fontId="7" fillId="0" borderId="0" xfId="0" applyFont="1" applyAlignment="1" applyProtection="1">
      <alignment/>
      <protection/>
    </xf>
    <xf numFmtId="0" fontId="8" fillId="33" borderId="0" xfId="0" applyFont="1" applyFill="1" applyBorder="1" applyAlignment="1" applyProtection="1">
      <alignment horizontal="left" wrapText="1"/>
      <protection/>
    </xf>
    <xf numFmtId="0" fontId="6" fillId="0" borderId="60" xfId="0" applyFont="1" applyBorder="1" applyAlignment="1">
      <alignment horizontal="center"/>
    </xf>
    <xf numFmtId="0" fontId="6" fillId="0" borderId="56" xfId="0" applyFont="1" applyBorder="1" applyAlignment="1">
      <alignment horizontal="center"/>
    </xf>
    <xf numFmtId="49" fontId="0" fillId="10" borderId="42" xfId="0" applyNumberFormat="1" applyFont="1" applyFill="1" applyBorder="1" applyAlignment="1" applyProtection="1">
      <alignment horizontal="center"/>
      <protection locked="0"/>
    </xf>
    <xf numFmtId="49" fontId="0" fillId="10" borderId="61" xfId="0" applyNumberFormat="1" applyFont="1" applyFill="1" applyBorder="1" applyAlignment="1" applyProtection="1">
      <alignment horizontal="center"/>
      <protection locked="0"/>
    </xf>
    <xf numFmtId="49" fontId="4" fillId="10" borderId="42" xfId="0" applyNumberFormat="1" applyFont="1" applyFill="1" applyBorder="1" applyAlignment="1" applyProtection="1">
      <alignment horizontal="center"/>
      <protection locked="0"/>
    </xf>
    <xf numFmtId="49" fontId="4" fillId="10" borderId="44" xfId="0" applyNumberFormat="1" applyFont="1" applyFill="1" applyBorder="1" applyAlignment="1" applyProtection="1">
      <alignment horizontal="center"/>
      <protection locked="0"/>
    </xf>
    <xf numFmtId="49" fontId="0" fillId="10" borderId="39" xfId="0" applyNumberFormat="1" applyFont="1" applyFill="1" applyBorder="1" applyAlignment="1" applyProtection="1">
      <alignment horizontal="center"/>
      <protection locked="0"/>
    </xf>
    <xf numFmtId="49" fontId="0" fillId="10" borderId="53" xfId="0" applyNumberFormat="1" applyFont="1" applyFill="1" applyBorder="1" applyAlignment="1" applyProtection="1">
      <alignment horizontal="center"/>
      <protection locked="0"/>
    </xf>
    <xf numFmtId="4" fontId="0" fillId="0" borderId="0" xfId="0" applyNumberFormat="1" applyFont="1" applyAlignment="1">
      <alignment horizontal="right" vertical="center" wrapText="1"/>
    </xf>
    <xf numFmtId="4" fontId="0" fillId="0" borderId="0" xfId="0" applyNumberFormat="1" applyFont="1" applyAlignment="1">
      <alignment horizontal="right" wrapText="1"/>
    </xf>
    <xf numFmtId="4" fontId="7" fillId="40" borderId="15" xfId="0" applyNumberFormat="1" applyFont="1" applyFill="1" applyBorder="1" applyAlignment="1" applyProtection="1">
      <alignment horizontal="left" vertical="top" wrapText="1"/>
      <protection locked="0"/>
    </xf>
    <xf numFmtId="4" fontId="7" fillId="40" borderId="16" xfId="0" applyNumberFormat="1" applyFont="1" applyFill="1" applyBorder="1" applyAlignment="1" applyProtection="1">
      <alignment horizontal="left" vertical="top" wrapText="1"/>
      <protection locked="0"/>
    </xf>
    <xf numFmtId="4" fontId="7" fillId="40" borderId="62" xfId="0" applyNumberFormat="1" applyFont="1" applyFill="1" applyBorder="1" applyAlignment="1" applyProtection="1">
      <alignment horizontal="left" vertical="top" wrapText="1"/>
      <protection locked="0"/>
    </xf>
    <xf numFmtId="4" fontId="7" fillId="40" borderId="17" xfId="0" applyNumberFormat="1" applyFont="1" applyFill="1" applyBorder="1" applyAlignment="1" applyProtection="1">
      <alignment horizontal="left" vertical="top" wrapText="1"/>
      <protection locked="0"/>
    </xf>
    <xf numFmtId="4" fontId="7" fillId="40" borderId="0" xfId="0" applyNumberFormat="1" applyFont="1" applyFill="1" applyBorder="1" applyAlignment="1" applyProtection="1">
      <alignment horizontal="left" vertical="top" wrapText="1"/>
      <protection locked="0"/>
    </xf>
    <xf numFmtId="4" fontId="7" fillId="40" borderId="63" xfId="0" applyNumberFormat="1" applyFont="1" applyFill="1" applyBorder="1" applyAlignment="1" applyProtection="1">
      <alignment horizontal="left" vertical="top" wrapText="1"/>
      <protection locked="0"/>
    </xf>
    <xf numFmtId="4" fontId="7" fillId="40" borderId="36" xfId="0" applyNumberFormat="1" applyFont="1" applyFill="1" applyBorder="1" applyAlignment="1" applyProtection="1">
      <alignment horizontal="left" vertical="top" wrapText="1"/>
      <protection locked="0"/>
    </xf>
    <xf numFmtId="4" fontId="7" fillId="40" borderId="64" xfId="0" applyNumberFormat="1" applyFont="1" applyFill="1" applyBorder="1" applyAlignment="1" applyProtection="1">
      <alignment horizontal="left" vertical="top" wrapText="1"/>
      <protection locked="0"/>
    </xf>
    <xf numFmtId="4" fontId="7" fillId="40" borderId="23" xfId="0" applyNumberFormat="1" applyFont="1" applyFill="1" applyBorder="1" applyAlignment="1" applyProtection="1">
      <alignment horizontal="left" vertical="top" wrapText="1"/>
      <protection locked="0"/>
    </xf>
    <xf numFmtId="4" fontId="7" fillId="10" borderId="42" xfId="0" applyNumberFormat="1" applyFont="1" applyFill="1" applyBorder="1" applyAlignment="1" applyProtection="1">
      <alignment horizontal="left" wrapText="1"/>
      <protection locked="0"/>
    </xf>
    <xf numFmtId="4" fontId="7" fillId="10" borderId="43" xfId="0" applyNumberFormat="1" applyFont="1" applyFill="1" applyBorder="1" applyAlignment="1" applyProtection="1">
      <alignment horizontal="left" wrapText="1"/>
      <protection locked="0"/>
    </xf>
    <xf numFmtId="4" fontId="7" fillId="10" borderId="44" xfId="0" applyNumberFormat="1" applyFont="1" applyFill="1" applyBorder="1" applyAlignment="1" applyProtection="1">
      <alignment horizontal="left" wrapText="1"/>
      <protection locked="0"/>
    </xf>
    <xf numFmtId="4" fontId="8" fillId="0" borderId="0" xfId="0" applyNumberFormat="1" applyFont="1" applyAlignment="1">
      <alignment horizontal="left"/>
    </xf>
    <xf numFmtId="4" fontId="7" fillId="0" borderId="0" xfId="0" applyNumberFormat="1" applyFont="1" applyAlignment="1">
      <alignment/>
    </xf>
    <xf numFmtId="4" fontId="8" fillId="10" borderId="42" xfId="0" applyNumberFormat="1" applyFont="1" applyFill="1" applyBorder="1" applyAlignment="1" applyProtection="1">
      <alignment horizontal="left" wrapText="1"/>
      <protection locked="0"/>
    </xf>
    <xf numFmtId="4" fontId="8" fillId="10" borderId="43" xfId="0" applyNumberFormat="1" applyFont="1" applyFill="1" applyBorder="1" applyAlignment="1" applyProtection="1">
      <alignment horizontal="left" wrapText="1"/>
      <protection locked="0"/>
    </xf>
    <xf numFmtId="4" fontId="8" fillId="10" borderId="44" xfId="0" applyNumberFormat="1" applyFont="1" applyFill="1" applyBorder="1" applyAlignment="1" applyProtection="1">
      <alignment horizontal="left" wrapText="1"/>
      <protection locked="0"/>
    </xf>
    <xf numFmtId="4" fontId="7" fillId="10" borderId="12" xfId="0" applyNumberFormat="1" applyFont="1" applyFill="1" applyBorder="1" applyAlignment="1" applyProtection="1">
      <alignment horizontal="left"/>
      <protection locked="0"/>
    </xf>
    <xf numFmtId="4" fontId="7" fillId="33" borderId="42" xfId="0" applyNumberFormat="1" applyFont="1" applyFill="1" applyBorder="1" applyAlignment="1">
      <alignment horizontal="center"/>
    </xf>
    <xf numFmtId="4" fontId="7" fillId="33" borderId="43" xfId="0" applyNumberFormat="1" applyFont="1" applyFill="1" applyBorder="1" applyAlignment="1">
      <alignment horizontal="center"/>
    </xf>
    <xf numFmtId="4" fontId="7" fillId="10" borderId="12" xfId="0" applyNumberFormat="1" applyFont="1" applyFill="1" applyBorder="1" applyAlignment="1" applyProtection="1">
      <alignment horizontal="left" wrapText="1"/>
      <protection locked="0"/>
    </xf>
    <xf numFmtId="0" fontId="5" fillId="10" borderId="42" xfId="0" applyFont="1" applyFill="1" applyBorder="1" applyAlignment="1" applyProtection="1">
      <alignment horizontal="center" vertical="center"/>
      <protection locked="0"/>
    </xf>
    <xf numFmtId="0" fontId="5" fillId="10" borderId="61" xfId="0" applyFont="1" applyFill="1" applyBorder="1" applyAlignment="1" applyProtection="1">
      <alignment horizontal="center" vertical="center"/>
      <protection locked="0"/>
    </xf>
    <xf numFmtId="0" fontId="5" fillId="0" borderId="0" xfId="0" applyFont="1" applyAlignment="1">
      <alignment horizontal="left" vertical="center" wrapText="1"/>
    </xf>
    <xf numFmtId="0" fontId="0" fillId="0" borderId="0" xfId="0" applyFont="1" applyAlignment="1">
      <alignment horizontal="left" vertical="center" wrapText="1"/>
    </xf>
    <xf numFmtId="0" fontId="5" fillId="0" borderId="0" xfId="0" applyFont="1" applyAlignment="1">
      <alignment horizontal="justify" vertical="center" wrapText="1"/>
    </xf>
    <xf numFmtId="0" fontId="0" fillId="0" borderId="0" xfId="0" applyAlignment="1">
      <alignment vertical="center" wrapText="1"/>
    </xf>
    <xf numFmtId="0" fontId="5" fillId="10" borderId="39" xfId="0" applyFont="1" applyFill="1" applyBorder="1" applyAlignment="1" applyProtection="1">
      <alignment horizontal="center" vertical="center"/>
      <protection locked="0"/>
    </xf>
    <xf numFmtId="0" fontId="5" fillId="10" borderId="53" xfId="0" applyFont="1" applyFill="1" applyBorder="1" applyAlignment="1" applyProtection="1">
      <alignment horizontal="center" vertical="center"/>
      <protection locked="0"/>
    </xf>
    <xf numFmtId="0" fontId="5" fillId="10" borderId="42" xfId="0" applyFont="1" applyFill="1" applyBorder="1" applyAlignment="1" applyProtection="1">
      <alignment horizontal="center" vertical="center" wrapText="1"/>
      <protection locked="0"/>
    </xf>
    <xf numFmtId="0" fontId="5" fillId="10" borderId="44" xfId="0" applyFont="1" applyFill="1" applyBorder="1" applyAlignment="1" applyProtection="1">
      <alignment horizontal="center" vertical="center" wrapText="1"/>
      <protection locked="0"/>
    </xf>
    <xf numFmtId="170" fontId="5" fillId="0" borderId="0" xfId="0" applyNumberFormat="1" applyFont="1" applyAlignment="1">
      <alignment horizontal="left" vertical="center" wrapText="1"/>
    </xf>
    <xf numFmtId="0" fontId="4" fillId="0" borderId="60" xfId="0" applyFont="1" applyBorder="1" applyAlignment="1">
      <alignment horizontal="center" vertical="center"/>
    </xf>
    <xf numFmtId="0" fontId="4" fillId="0" borderId="56" xfId="0" applyFont="1" applyBorder="1" applyAlignment="1">
      <alignment horizontal="center" vertical="center"/>
    </xf>
    <xf numFmtId="0" fontId="4" fillId="0" borderId="13" xfId="0" applyFont="1" applyBorder="1" applyAlignment="1">
      <alignment horizontal="center" vertical="center"/>
    </xf>
    <xf numFmtId="0" fontId="5" fillId="0" borderId="63" xfId="0" applyFont="1" applyBorder="1" applyAlignment="1">
      <alignment horizontal="left" vertical="center" wrapText="1"/>
    </xf>
    <xf numFmtId="170" fontId="5" fillId="0" borderId="0" xfId="0" applyNumberFormat="1" applyFont="1" applyAlignment="1">
      <alignment horizontal="right" vertical="center" wrapText="1"/>
    </xf>
    <xf numFmtId="170" fontId="5" fillId="0" borderId="63" xfId="0" applyNumberFormat="1" applyFont="1" applyBorder="1" applyAlignment="1">
      <alignment horizontal="right" vertical="center" wrapText="1"/>
    </xf>
    <xf numFmtId="49" fontId="4" fillId="0" borderId="0" xfId="0" applyNumberFormat="1" applyFont="1" applyAlignment="1">
      <alignment horizontal="right" vertical="center" wrapText="1"/>
    </xf>
    <xf numFmtId="0" fontId="56" fillId="42" borderId="50" xfId="52" applyFont="1" applyFill="1" applyBorder="1" applyAlignment="1">
      <alignment horizontal="center" wrapText="1"/>
      <protection/>
    </xf>
    <xf numFmtId="0" fontId="56" fillId="42" borderId="65" xfId="52" applyFont="1" applyFill="1" applyBorder="1" applyAlignment="1">
      <alignment horizontal="center" wrapText="1"/>
      <protection/>
    </xf>
    <xf numFmtId="0" fontId="56" fillId="42" borderId="66" xfId="52" applyFont="1" applyFill="1" applyBorder="1" applyAlignment="1">
      <alignment horizontal="center" wrapText="1"/>
      <protection/>
    </xf>
    <xf numFmtId="0" fontId="57" fillId="0" borderId="0" xfId="52" applyFont="1" applyAlignment="1">
      <alignment horizontal="left" vertical="center" wrapText="1"/>
      <protection/>
    </xf>
    <xf numFmtId="0" fontId="58" fillId="0" borderId="0" xfId="52" applyFont="1" applyAlignment="1">
      <alignment horizontal="left" vertical="center" wrapText="1"/>
      <protection/>
    </xf>
    <xf numFmtId="0" fontId="59" fillId="42" borderId="50" xfId="52" applyFont="1" applyFill="1" applyBorder="1" applyAlignment="1">
      <alignment horizontal="center" wrapText="1"/>
      <protection/>
    </xf>
    <xf numFmtId="0" fontId="59" fillId="42" borderId="65" xfId="52" applyFont="1" applyFill="1" applyBorder="1" applyAlignment="1">
      <alignment horizontal="center" wrapText="1"/>
      <protection/>
    </xf>
    <xf numFmtId="0" fontId="59" fillId="42" borderId="66" xfId="52" applyFont="1" applyFill="1" applyBorder="1" applyAlignment="1">
      <alignment horizontal="center" wrapText="1"/>
      <protection/>
    </xf>
    <xf numFmtId="0" fontId="55" fillId="39" borderId="0" xfId="52" applyFont="1" applyFill="1" applyAlignment="1">
      <alignment horizontal="left" vertical="center" wrapText="1"/>
      <protection/>
    </xf>
    <xf numFmtId="0" fontId="55" fillId="41" borderId="0" xfId="52" applyFont="1" applyFill="1" applyAlignment="1">
      <alignment horizontal="left" vertical="center" wrapText="1"/>
      <protection/>
    </xf>
    <xf numFmtId="0" fontId="52" fillId="0" borderId="42" xfId="52" applyFont="1" applyBorder="1" applyAlignment="1">
      <alignment horizontal="center" vertical="center" wrapText="1"/>
      <protection/>
    </xf>
    <xf numFmtId="0" fontId="52" fillId="0" borderId="43" xfId="52" applyFont="1" applyBorder="1" applyAlignment="1">
      <alignment horizontal="center" vertical="center" wrapText="1"/>
      <protection/>
    </xf>
    <xf numFmtId="0" fontId="52" fillId="0" borderId="44" xfId="52" applyFont="1" applyBorder="1" applyAlignment="1">
      <alignment horizontal="center" vertical="center" wrapText="1"/>
      <protection/>
    </xf>
    <xf numFmtId="0" fontId="52" fillId="0" borderId="12" xfId="52" applyFont="1" applyBorder="1" applyAlignment="1">
      <alignment horizontal="center" vertical="center" wrapText="1"/>
      <protection/>
    </xf>
    <xf numFmtId="0" fontId="52" fillId="39" borderId="42" xfId="52" applyFont="1" applyFill="1" applyBorder="1" applyAlignment="1">
      <alignment horizontal="left" vertical="center" wrapText="1"/>
      <protection/>
    </xf>
    <xf numFmtId="0" fontId="52" fillId="39" borderId="43" xfId="52" applyFont="1" applyFill="1" applyBorder="1" applyAlignment="1">
      <alignment horizontal="left" vertical="center" wrapText="1"/>
      <protection/>
    </xf>
    <xf numFmtId="0" fontId="52" fillId="39" borderId="44" xfId="52" applyFont="1" applyFill="1" applyBorder="1" applyAlignment="1">
      <alignment horizontal="left" vertical="center" wrapText="1"/>
      <protection/>
    </xf>
    <xf numFmtId="0" fontId="37" fillId="39" borderId="12" xfId="52" applyFill="1" applyBorder="1" applyAlignment="1">
      <alignment horizontal="left" vertical="center" wrapText="1"/>
      <protection/>
    </xf>
    <xf numFmtId="0" fontId="37" fillId="39" borderId="12" xfId="52" applyFill="1" applyBorder="1" applyAlignment="1">
      <alignment horizontal="center" vertical="center" wrapText="1"/>
      <protection/>
    </xf>
    <xf numFmtId="0" fontId="52" fillId="41" borderId="42" xfId="52" applyFont="1" applyFill="1" applyBorder="1" applyAlignment="1">
      <alignment horizontal="left" vertical="center"/>
      <protection/>
    </xf>
    <xf numFmtId="0" fontId="52" fillId="41" borderId="43" xfId="52" applyFont="1" applyFill="1" applyBorder="1" applyAlignment="1">
      <alignment horizontal="left" vertical="center"/>
      <protection/>
    </xf>
    <xf numFmtId="0" fontId="52" fillId="41" borderId="44" xfId="52" applyFont="1" applyFill="1" applyBorder="1" applyAlignment="1">
      <alignment horizontal="left" vertical="center"/>
      <protection/>
    </xf>
    <xf numFmtId="0" fontId="37" fillId="41" borderId="12" xfId="52" applyFill="1" applyBorder="1" applyAlignment="1">
      <alignment horizontal="left" vertical="center" wrapText="1"/>
      <protection/>
    </xf>
    <xf numFmtId="0" fontId="37" fillId="41" borderId="12" xfId="52" applyFill="1" applyBorder="1" applyAlignment="1">
      <alignment horizontal="center" vertical="center" wrapText="1"/>
      <protection/>
    </xf>
    <xf numFmtId="0" fontId="52" fillId="39" borderId="42" xfId="52" applyFont="1" applyFill="1" applyBorder="1" applyAlignment="1">
      <alignment horizontal="left" vertical="center"/>
      <protection/>
    </xf>
    <xf numFmtId="0" fontId="52" fillId="39" borderId="43" xfId="52" applyFont="1" applyFill="1" applyBorder="1" applyAlignment="1">
      <alignment horizontal="left" vertical="center"/>
      <protection/>
    </xf>
    <xf numFmtId="0" fontId="52" fillId="39" borderId="44" xfId="52" applyFont="1" applyFill="1" applyBorder="1" applyAlignment="1">
      <alignment horizontal="left" vertical="center"/>
      <protection/>
    </xf>
    <xf numFmtId="0" fontId="52" fillId="39" borderId="12" xfId="52" applyFont="1" applyFill="1" applyBorder="1" applyAlignment="1">
      <alignment horizontal="left" vertical="center" wrapText="1"/>
      <protection/>
    </xf>
    <xf numFmtId="0" fontId="52" fillId="41" borderId="12" xfId="52" applyFont="1" applyFill="1" applyBorder="1" applyAlignment="1">
      <alignment horizontal="left" vertical="center" wrapText="1"/>
      <protection/>
    </xf>
    <xf numFmtId="0" fontId="55" fillId="0" borderId="0" xfId="52" applyFont="1" applyAlignment="1">
      <alignment horizontal="left" vertical="center"/>
      <protection/>
    </xf>
    <xf numFmtId="0" fontId="55" fillId="0" borderId="0" xfId="52" applyFont="1" applyAlignment="1">
      <alignment horizontal="left" vertical="center" wrapText="1"/>
      <protection/>
    </xf>
    <xf numFmtId="0" fontId="52" fillId="0" borderId="67" xfId="52" applyFont="1" applyBorder="1" applyAlignment="1">
      <alignment horizontal="center" vertical="center" wrapText="1"/>
      <protection/>
    </xf>
    <xf numFmtId="0" fontId="52" fillId="0" borderId="65" xfId="52" applyFont="1" applyBorder="1" applyAlignment="1">
      <alignment horizontal="center" vertical="center" wrapText="1"/>
      <protection/>
    </xf>
    <xf numFmtId="0" fontId="52" fillId="0" borderId="68" xfId="52" applyFont="1" applyBorder="1" applyAlignment="1">
      <alignment horizontal="center" vertical="center" wrapText="1"/>
      <protection/>
    </xf>
    <xf numFmtId="0" fontId="52" fillId="0" borderId="69" xfId="52" applyFont="1" applyBorder="1" applyAlignment="1">
      <alignment horizontal="center" vertical="center" wrapText="1"/>
      <protection/>
    </xf>
    <xf numFmtId="0" fontId="52" fillId="0" borderId="70" xfId="52" applyFont="1" applyBorder="1" applyAlignment="1">
      <alignment horizontal="center" vertical="center" wrapText="1"/>
      <protection/>
    </xf>
    <xf numFmtId="0" fontId="37" fillId="39" borderId="71" xfId="52" applyFill="1" applyBorder="1" applyAlignment="1">
      <alignment horizontal="center" vertical="center" wrapText="1"/>
      <protection/>
    </xf>
    <xf numFmtId="0" fontId="37" fillId="39" borderId="72" xfId="52" applyFill="1" applyBorder="1" applyAlignment="1">
      <alignment horizontal="center" vertical="center" wrapText="1"/>
      <protection/>
    </xf>
    <xf numFmtId="0" fontId="37" fillId="39" borderId="73" xfId="52" applyFill="1" applyBorder="1" applyAlignment="1">
      <alignment horizontal="center" vertical="center" wrapText="1"/>
      <protection/>
    </xf>
    <xf numFmtId="0" fontId="52" fillId="39" borderId="74" xfId="52" applyFont="1" applyFill="1" applyBorder="1" applyAlignment="1">
      <alignment horizontal="left" vertical="center" wrapText="1"/>
      <protection/>
    </xf>
    <xf numFmtId="0" fontId="52" fillId="39" borderId="75" xfId="52" applyFont="1" applyFill="1" applyBorder="1" applyAlignment="1">
      <alignment horizontal="left" vertical="center" wrapText="1"/>
      <protection/>
    </xf>
    <xf numFmtId="0" fontId="52" fillId="39" borderId="76" xfId="52" applyFont="1" applyFill="1" applyBorder="1" applyAlignment="1">
      <alignment horizontal="left" vertical="center" wrapText="1"/>
      <protection/>
    </xf>
    <xf numFmtId="0" fontId="52" fillId="39" borderId="17" xfId="52" applyFont="1" applyFill="1" applyBorder="1" applyAlignment="1">
      <alignment horizontal="left" vertical="center" wrapText="1"/>
      <protection/>
    </xf>
    <xf numFmtId="0" fontId="52" fillId="39" borderId="0" xfId="52" applyFont="1" applyFill="1" applyBorder="1" applyAlignment="1">
      <alignment horizontal="left" vertical="center" wrapText="1"/>
      <protection/>
    </xf>
    <xf numFmtId="0" fontId="52" fillId="39" borderId="63" xfId="52" applyFont="1" applyFill="1" applyBorder="1" applyAlignment="1">
      <alignment horizontal="left" vertical="center" wrapText="1"/>
      <protection/>
    </xf>
    <xf numFmtId="0" fontId="52" fillId="39" borderId="77" xfId="52" applyFont="1" applyFill="1" applyBorder="1" applyAlignment="1">
      <alignment horizontal="left" vertical="center" wrapText="1"/>
      <protection/>
    </xf>
    <xf numFmtId="0" fontId="52" fillId="39" borderId="78" xfId="52" applyFont="1" applyFill="1" applyBorder="1" applyAlignment="1">
      <alignment horizontal="left" vertical="center" wrapText="1"/>
      <protection/>
    </xf>
    <xf numFmtId="0" fontId="52" fillId="39" borderId="79" xfId="52" applyFont="1" applyFill="1" applyBorder="1" applyAlignment="1">
      <alignment horizontal="left" vertical="center" wrapText="1"/>
      <protection/>
    </xf>
    <xf numFmtId="0" fontId="52" fillId="43" borderId="80" xfId="52" applyFont="1" applyFill="1" applyBorder="1" applyAlignment="1">
      <alignment horizontal="center" vertical="center" wrapText="1"/>
      <protection/>
    </xf>
    <xf numFmtId="0" fontId="52" fillId="43" borderId="81" xfId="52" applyFont="1" applyFill="1" applyBorder="1" applyAlignment="1">
      <alignment horizontal="center" vertical="center" wrapText="1"/>
      <protection/>
    </xf>
    <xf numFmtId="0" fontId="52" fillId="43" borderId="82" xfId="52" applyFont="1" applyFill="1" applyBorder="1" applyAlignment="1">
      <alignment horizontal="center" vertical="center" wrapText="1"/>
      <protection/>
    </xf>
    <xf numFmtId="0" fontId="37" fillId="39" borderId="42" xfId="52" applyFill="1" applyBorder="1" applyAlignment="1">
      <alignment vertical="center" wrapText="1"/>
      <protection/>
    </xf>
    <xf numFmtId="0" fontId="37" fillId="39" borderId="43" xfId="52" applyFill="1" applyBorder="1" applyAlignment="1">
      <alignment vertical="center" wrapText="1"/>
      <protection/>
    </xf>
    <xf numFmtId="0" fontId="37" fillId="39" borderId="44" xfId="52" applyFill="1" applyBorder="1" applyAlignment="1">
      <alignment vertical="center" wrapText="1"/>
      <protection/>
    </xf>
    <xf numFmtId="0" fontId="37" fillId="39" borderId="83" xfId="52" applyFill="1" applyBorder="1" applyAlignment="1">
      <alignment vertical="center" wrapText="1"/>
      <protection/>
    </xf>
    <xf numFmtId="0" fontId="37" fillId="43" borderId="42" xfId="52" applyFill="1" applyBorder="1" applyAlignment="1">
      <alignment vertical="center" wrapText="1"/>
      <protection/>
    </xf>
    <xf numFmtId="0" fontId="37" fillId="43" borderId="43" xfId="52" applyFill="1" applyBorder="1" applyAlignment="1">
      <alignment vertical="center" wrapText="1"/>
      <protection/>
    </xf>
    <xf numFmtId="0" fontId="37" fillId="43" borderId="44" xfId="52" applyFill="1" applyBorder="1" applyAlignment="1">
      <alignment vertical="center" wrapText="1"/>
      <protection/>
    </xf>
    <xf numFmtId="0" fontId="37" fillId="43" borderId="83" xfId="52" applyFill="1" applyBorder="1" applyAlignment="1">
      <alignment vertical="center" wrapText="1"/>
      <protection/>
    </xf>
    <xf numFmtId="0" fontId="52" fillId="39" borderId="84" xfId="52" applyFont="1" applyFill="1" applyBorder="1" applyAlignment="1">
      <alignment vertical="center" wrapText="1"/>
      <protection/>
    </xf>
    <xf numFmtId="0" fontId="37" fillId="39" borderId="85" xfId="52" applyFill="1" applyBorder="1" applyAlignment="1">
      <alignment vertical="center" wrapText="1"/>
      <protection/>
    </xf>
    <xf numFmtId="0" fontId="37" fillId="39" borderId="86" xfId="52" applyFill="1" applyBorder="1" applyAlignment="1">
      <alignment vertical="center" wrapText="1"/>
      <protection/>
    </xf>
    <xf numFmtId="0" fontId="52" fillId="39" borderId="85" xfId="52" applyFont="1" applyFill="1" applyBorder="1" applyAlignment="1">
      <alignment vertical="center" wrapText="1"/>
      <protection/>
    </xf>
    <xf numFmtId="0" fontId="52" fillId="39" borderId="87" xfId="52" applyFont="1" applyFill="1" applyBorder="1" applyAlignment="1">
      <alignment vertical="center" wrapText="1"/>
      <protection/>
    </xf>
    <xf numFmtId="0" fontId="37" fillId="41" borderId="71" xfId="52" applyFill="1" applyBorder="1" applyAlignment="1">
      <alignment horizontal="center" vertical="center" wrapText="1"/>
      <protection/>
    </xf>
    <xf numFmtId="0" fontId="37" fillId="41" borderId="72" xfId="52" applyFill="1" applyBorder="1" applyAlignment="1">
      <alignment horizontal="center" vertical="center" wrapText="1"/>
      <protection/>
    </xf>
    <xf numFmtId="0" fontId="37" fillId="41" borderId="73" xfId="52" applyFill="1" applyBorder="1" applyAlignment="1">
      <alignment horizontal="center" vertical="center" wrapText="1"/>
      <protection/>
    </xf>
    <xf numFmtId="0" fontId="52" fillId="41" borderId="74" xfId="52" applyFont="1" applyFill="1" applyBorder="1" applyAlignment="1">
      <alignment horizontal="left" vertical="center" wrapText="1"/>
      <protection/>
    </xf>
    <xf numFmtId="0" fontId="52" fillId="41" borderId="75" xfId="52" applyFont="1" applyFill="1" applyBorder="1" applyAlignment="1">
      <alignment horizontal="left" vertical="center" wrapText="1"/>
      <protection/>
    </xf>
    <xf numFmtId="0" fontId="52" fillId="41" borderId="76" xfId="52" applyFont="1" applyFill="1" applyBorder="1" applyAlignment="1">
      <alignment horizontal="left" vertical="center" wrapText="1"/>
      <protection/>
    </xf>
    <xf numFmtId="0" fontId="52" fillId="41" borderId="17" xfId="52" applyFont="1" applyFill="1" applyBorder="1" applyAlignment="1">
      <alignment horizontal="left" vertical="center" wrapText="1"/>
      <protection/>
    </xf>
    <xf numFmtId="0" fontId="52" fillId="41" borderId="0" xfId="52" applyFont="1" applyFill="1" applyBorder="1" applyAlignment="1">
      <alignment horizontal="left" vertical="center" wrapText="1"/>
      <protection/>
    </xf>
    <xf numFmtId="0" fontId="52" fillId="41" borderId="63" xfId="52" applyFont="1" applyFill="1" applyBorder="1" applyAlignment="1">
      <alignment horizontal="left" vertical="center" wrapText="1"/>
      <protection/>
    </xf>
    <xf numFmtId="0" fontId="52" fillId="41" borderId="77" xfId="52" applyFont="1" applyFill="1" applyBorder="1" applyAlignment="1">
      <alignment horizontal="left" vertical="center" wrapText="1"/>
      <protection/>
    </xf>
    <xf numFmtId="0" fontId="52" fillId="41" borderId="78" xfId="52" applyFont="1" applyFill="1" applyBorder="1" applyAlignment="1">
      <alignment horizontal="left" vertical="center" wrapText="1"/>
      <protection/>
    </xf>
    <xf numFmtId="0" fontId="52" fillId="41" borderId="79" xfId="52" applyFont="1" applyFill="1" applyBorder="1" applyAlignment="1">
      <alignment horizontal="left" vertical="center" wrapText="1"/>
      <protection/>
    </xf>
    <xf numFmtId="0" fontId="52" fillId="41" borderId="80" xfId="52" applyFont="1" applyFill="1" applyBorder="1" applyAlignment="1">
      <alignment horizontal="center" vertical="center" wrapText="1"/>
      <protection/>
    </xf>
    <xf numFmtId="0" fontId="52" fillId="41" borderId="81" xfId="52" applyFont="1" applyFill="1" applyBorder="1" applyAlignment="1">
      <alignment horizontal="center" vertical="center" wrapText="1"/>
      <protection/>
    </xf>
    <xf numFmtId="0" fontId="52" fillId="41" borderId="82" xfId="52" applyFont="1" applyFill="1" applyBorder="1" applyAlignment="1">
      <alignment horizontal="center" vertical="center" wrapText="1"/>
      <protection/>
    </xf>
    <xf numFmtId="0" fontId="37" fillId="41" borderId="42" xfId="52" applyFill="1" applyBorder="1" applyAlignment="1">
      <alignment vertical="center" wrapText="1"/>
      <protection/>
    </xf>
    <xf numFmtId="0" fontId="37" fillId="41" borderId="43" xfId="52" applyFill="1" applyBorder="1" applyAlignment="1">
      <alignment vertical="center" wrapText="1"/>
      <protection/>
    </xf>
    <xf numFmtId="0" fontId="37" fillId="41" borderId="44" xfId="52" applyFill="1" applyBorder="1" applyAlignment="1">
      <alignment vertical="center" wrapText="1"/>
      <protection/>
    </xf>
    <xf numFmtId="0" fontId="37" fillId="41" borderId="83" xfId="52" applyFill="1" applyBorder="1" applyAlignment="1">
      <alignment vertical="center" wrapText="1"/>
      <protection/>
    </xf>
    <xf numFmtId="0" fontId="52" fillId="43" borderId="84" xfId="52" applyFont="1" applyFill="1" applyBorder="1" applyAlignment="1">
      <alignment vertical="center" wrapText="1"/>
      <protection/>
    </xf>
    <xf numFmtId="0" fontId="37" fillId="43" borderId="85" xfId="52" applyFill="1" applyBorder="1" applyAlignment="1">
      <alignment vertical="center" wrapText="1"/>
      <protection/>
    </xf>
    <xf numFmtId="0" fontId="37" fillId="43" borderId="86" xfId="52" applyFill="1" applyBorder="1" applyAlignment="1">
      <alignment vertical="center" wrapText="1"/>
      <protection/>
    </xf>
    <xf numFmtId="0" fontId="52" fillId="43" borderId="85" xfId="52" applyFont="1" applyFill="1" applyBorder="1" applyAlignment="1">
      <alignment vertical="center" wrapText="1"/>
      <protection/>
    </xf>
    <xf numFmtId="0" fontId="52" fillId="43" borderId="87" xfId="52" applyFont="1" applyFill="1" applyBorder="1" applyAlignment="1">
      <alignment vertical="center" wrapText="1"/>
      <protection/>
    </xf>
    <xf numFmtId="0" fontId="52" fillId="39" borderId="67" xfId="52" applyFont="1" applyFill="1" applyBorder="1" applyAlignment="1">
      <alignment horizontal="left" vertical="center" wrapText="1"/>
      <protection/>
    </xf>
    <xf numFmtId="0" fontId="52" fillId="39" borderId="65" xfId="52" applyFont="1" applyFill="1" applyBorder="1" applyAlignment="1">
      <alignment horizontal="left" vertical="center" wrapText="1"/>
      <protection/>
    </xf>
    <xf numFmtId="0" fontId="52" fillId="39" borderId="68" xfId="52" applyFont="1" applyFill="1" applyBorder="1" applyAlignment="1">
      <alignment horizontal="left" vertical="center" wrapText="1"/>
      <protection/>
    </xf>
    <xf numFmtId="0" fontId="52" fillId="39" borderId="66" xfId="52" applyFont="1" applyFill="1" applyBorder="1" applyAlignment="1">
      <alignment horizontal="left" vertical="center" wrapText="1"/>
      <protection/>
    </xf>
    <xf numFmtId="0" fontId="52" fillId="41" borderId="67" xfId="52" applyFont="1" applyFill="1" applyBorder="1" applyAlignment="1">
      <alignment horizontal="left" vertical="center" wrapText="1"/>
      <protection/>
    </xf>
    <xf numFmtId="0" fontId="52" fillId="41" borderId="65" xfId="52" applyFont="1" applyFill="1" applyBorder="1" applyAlignment="1">
      <alignment horizontal="left" vertical="center" wrapText="1"/>
      <protection/>
    </xf>
    <xf numFmtId="0" fontId="52" fillId="41" borderId="68" xfId="52" applyFont="1" applyFill="1" applyBorder="1" applyAlignment="1">
      <alignment horizontal="left" vertical="center" wrapText="1"/>
      <protection/>
    </xf>
    <xf numFmtId="0" fontId="52" fillId="41" borderId="67" xfId="52" applyFont="1" applyFill="1" applyBorder="1" applyAlignment="1">
      <alignment horizontal="center" vertical="center" wrapText="1"/>
      <protection/>
    </xf>
    <xf numFmtId="0" fontId="52" fillId="41" borderId="65" xfId="52" applyFont="1" applyFill="1" applyBorder="1" applyAlignment="1">
      <alignment horizontal="center" vertical="center" wrapText="1"/>
      <protection/>
    </xf>
    <xf numFmtId="0" fontId="52" fillId="41" borderId="66" xfId="52" applyFont="1" applyFill="1" applyBorder="1" applyAlignment="1">
      <alignment horizontal="center" vertical="center" wrapText="1"/>
      <protection/>
    </xf>
    <xf numFmtId="0" fontId="52" fillId="0" borderId="0" xfId="52" applyFont="1" applyAlignment="1">
      <alignment horizontal="left" vertical="center" wrapText="1"/>
      <protection/>
    </xf>
    <xf numFmtId="0" fontId="37" fillId="0" borderId="0" xfId="52" applyAlignment="1">
      <alignment horizontal="left" vertical="center" wrapText="1"/>
      <protection/>
    </xf>
    <xf numFmtId="0" fontId="52" fillId="0" borderId="74" xfId="52" applyFont="1" applyBorder="1" applyAlignment="1">
      <alignment horizontal="center" vertical="center" wrapText="1"/>
      <protection/>
    </xf>
    <xf numFmtId="0" fontId="52" fillId="0" borderId="75" xfId="52" applyFont="1" applyBorder="1" applyAlignment="1">
      <alignment horizontal="center" vertical="center" wrapText="1"/>
      <protection/>
    </xf>
    <xf numFmtId="0" fontId="52" fillId="0" borderId="76" xfId="52" applyFont="1" applyBorder="1" applyAlignment="1">
      <alignment horizontal="center" vertical="center" wrapText="1"/>
      <protection/>
    </xf>
    <xf numFmtId="0" fontId="52" fillId="0" borderId="88" xfId="52" applyFont="1" applyBorder="1" applyAlignment="1">
      <alignment horizontal="center" vertical="center" wrapText="1"/>
      <protection/>
    </xf>
    <xf numFmtId="0" fontId="52" fillId="0" borderId="89" xfId="52" applyFont="1" applyBorder="1" applyAlignment="1">
      <alignment horizontal="center" vertical="center" wrapText="1"/>
      <protection/>
    </xf>
    <xf numFmtId="0" fontId="52" fillId="39" borderId="74" xfId="52" applyFont="1" applyFill="1" applyBorder="1" applyAlignment="1">
      <alignment horizontal="center" vertical="center" wrapText="1"/>
      <protection/>
    </xf>
    <xf numFmtId="0" fontId="52" fillId="39" borderId="75" xfId="52" applyFont="1" applyFill="1" applyBorder="1" applyAlignment="1">
      <alignment horizontal="center" vertical="center" wrapText="1"/>
      <protection/>
    </xf>
    <xf numFmtId="0" fontId="52" fillId="39" borderId="76" xfId="52" applyFont="1" applyFill="1" applyBorder="1" applyAlignment="1">
      <alignment horizontal="center" vertical="center" wrapText="1"/>
      <protection/>
    </xf>
    <xf numFmtId="0" fontId="52" fillId="39" borderId="17" xfId="52" applyFont="1" applyFill="1" applyBorder="1" applyAlignment="1">
      <alignment horizontal="center" vertical="center" wrapText="1"/>
      <protection/>
    </xf>
    <xf numFmtId="0" fontId="52" fillId="39" borderId="0" xfId="52" applyFont="1" applyFill="1" applyBorder="1" applyAlignment="1">
      <alignment horizontal="center" vertical="center" wrapText="1"/>
      <protection/>
    </xf>
    <xf numFmtId="0" fontId="52" fillId="39" borderId="63" xfId="52" applyFont="1" applyFill="1" applyBorder="1" applyAlignment="1">
      <alignment horizontal="center" vertical="center" wrapText="1"/>
      <protection/>
    </xf>
    <xf numFmtId="0" fontId="52" fillId="39" borderId="77" xfId="52" applyFont="1" applyFill="1" applyBorder="1" applyAlignment="1">
      <alignment horizontal="center" vertical="center" wrapText="1"/>
      <protection/>
    </xf>
    <xf numFmtId="0" fontId="52" fillId="39" borderId="78" xfId="52" applyFont="1" applyFill="1" applyBorder="1" applyAlignment="1">
      <alignment horizontal="center" vertical="center" wrapText="1"/>
      <protection/>
    </xf>
    <xf numFmtId="0" fontId="52" fillId="39" borderId="79" xfId="52" applyFont="1" applyFill="1" applyBorder="1" applyAlignment="1">
      <alignment horizontal="center" vertical="center" wrapText="1"/>
      <protection/>
    </xf>
    <xf numFmtId="0" fontId="37" fillId="43" borderId="90" xfId="52" applyFill="1" applyBorder="1" applyAlignment="1">
      <alignment horizontal="left" wrapText="1"/>
      <protection/>
    </xf>
    <xf numFmtId="0" fontId="37" fillId="43" borderId="90" xfId="52" applyFill="1" applyBorder="1" applyAlignment="1">
      <alignment horizontal="center" wrapText="1"/>
      <protection/>
    </xf>
    <xf numFmtId="0" fontId="37" fillId="43" borderId="91" xfId="52" applyFill="1" applyBorder="1" applyAlignment="1">
      <alignment horizontal="center" wrapText="1"/>
      <protection/>
    </xf>
    <xf numFmtId="0" fontId="37" fillId="39" borderId="38" xfId="52" applyFill="1" applyBorder="1" applyAlignment="1">
      <alignment horizontal="left" wrapText="1"/>
      <protection/>
    </xf>
    <xf numFmtId="0" fontId="37" fillId="39" borderId="15" xfId="52" applyFill="1" applyBorder="1" applyAlignment="1">
      <alignment horizontal="left" wrapText="1"/>
      <protection/>
    </xf>
    <xf numFmtId="0" fontId="37" fillId="39" borderId="16" xfId="52" applyFill="1" applyBorder="1" applyAlignment="1">
      <alignment horizontal="left" wrapText="1"/>
      <protection/>
    </xf>
    <xf numFmtId="0" fontId="37" fillId="39" borderId="92" xfId="52" applyFill="1" applyBorder="1" applyAlignment="1">
      <alignment horizontal="left" wrapText="1"/>
      <protection/>
    </xf>
    <xf numFmtId="0" fontId="37" fillId="43" borderId="84" xfId="52" applyFill="1" applyBorder="1" applyAlignment="1">
      <alignment horizontal="left" wrapText="1"/>
      <protection/>
    </xf>
    <xf numFmtId="0" fontId="37" fillId="43" borderId="85" xfId="52" applyFill="1" applyBorder="1" applyAlignment="1">
      <alignment horizontal="left" wrapText="1"/>
      <protection/>
    </xf>
    <xf numFmtId="0" fontId="37" fillId="43" borderId="86" xfId="52" applyFill="1" applyBorder="1" applyAlignment="1">
      <alignment horizontal="left" wrapText="1"/>
      <protection/>
    </xf>
    <xf numFmtId="0" fontId="37" fillId="43" borderId="84" xfId="52" applyFill="1" applyBorder="1" applyAlignment="1">
      <alignment horizontal="center" wrapText="1"/>
      <protection/>
    </xf>
    <xf numFmtId="0" fontId="37" fillId="43" borderId="85" xfId="52" applyFill="1" applyBorder="1" applyAlignment="1">
      <alignment horizontal="center" wrapText="1"/>
      <protection/>
    </xf>
    <xf numFmtId="0" fontId="37" fillId="43" borderId="87" xfId="52" applyFill="1" applyBorder="1" applyAlignment="1">
      <alignment horizontal="center" wrapText="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U515"/>
  <sheetViews>
    <sheetView workbookViewId="0" topLeftCell="A1">
      <selection activeCell="A1" sqref="A1"/>
    </sheetView>
  </sheetViews>
  <sheetFormatPr defaultColWidth="11.421875" defaultRowHeight="12.75"/>
  <cols>
    <col min="1" max="1" width="23.57421875" style="120" customWidth="1"/>
    <col min="2" max="2" width="4.8515625" style="89" customWidth="1"/>
    <col min="3" max="3" width="12.00390625" style="89" customWidth="1"/>
    <col min="4" max="4" width="14.7109375" style="89" customWidth="1"/>
    <col min="5" max="6" width="10.7109375" style="89" customWidth="1"/>
    <col min="7" max="7" width="12.8515625" style="89" customWidth="1"/>
    <col min="8" max="8" width="10.7109375" style="89" customWidth="1"/>
    <col min="9" max="10" width="11.7109375" style="89" customWidth="1"/>
    <col min="11" max="11" width="11.8515625" style="89" customWidth="1"/>
    <col min="12" max="12" width="9.57421875" style="180" customWidth="1"/>
    <col min="13" max="13" width="10.421875" style="89" bestFit="1" customWidth="1"/>
    <col min="14" max="14" width="13.7109375" style="89" bestFit="1" customWidth="1"/>
    <col min="15" max="15" width="22.28125" style="89" customWidth="1"/>
    <col min="16" max="16" width="10.421875" style="197" bestFit="1" customWidth="1"/>
    <col min="17" max="17" width="9.57421875" style="197" customWidth="1"/>
    <col min="18" max="18" width="26.00390625" style="198" customWidth="1"/>
    <col min="19" max="19" width="10.421875" style="197" bestFit="1" customWidth="1"/>
    <col min="20" max="20" width="11.421875" style="197" customWidth="1"/>
    <col min="21" max="21" width="22.421875" style="198" customWidth="1"/>
    <col min="22" max="16384" width="11.421875" style="89" customWidth="1"/>
  </cols>
  <sheetData>
    <row r="1" spans="2:21" ht="14.25" thickBot="1" thickTop="1">
      <c r="B1" s="353" t="s">
        <v>84</v>
      </c>
      <c r="C1" s="354"/>
      <c r="D1" s="354"/>
      <c r="E1" s="354"/>
      <c r="F1" s="354"/>
      <c r="G1" s="354"/>
      <c r="H1" s="354"/>
      <c r="I1" s="354"/>
      <c r="J1" s="354"/>
      <c r="K1" s="354"/>
      <c r="L1" s="356"/>
      <c r="M1" s="357" t="s">
        <v>160</v>
      </c>
      <c r="N1" s="358"/>
      <c r="O1" s="358"/>
      <c r="P1" s="345" t="s">
        <v>161</v>
      </c>
      <c r="Q1" s="346"/>
      <c r="R1" s="347"/>
      <c r="S1" s="348" t="s">
        <v>162</v>
      </c>
      <c r="T1" s="349"/>
      <c r="U1" s="350"/>
    </row>
    <row r="2" spans="1:21" s="120" customFormat="1" ht="52.5" thickBot="1" thickTop="1">
      <c r="A2" s="360" t="s">
        <v>145</v>
      </c>
      <c r="B2" s="121" t="s">
        <v>102</v>
      </c>
      <c r="C2" s="121" t="s">
        <v>151</v>
      </c>
      <c r="D2" s="122" t="s">
        <v>268</v>
      </c>
      <c r="E2" s="122" t="s">
        <v>85</v>
      </c>
      <c r="F2" s="122" t="s">
        <v>86</v>
      </c>
      <c r="G2" s="122" t="s">
        <v>269</v>
      </c>
      <c r="H2" s="122" t="s">
        <v>87</v>
      </c>
      <c r="I2" s="122" t="s">
        <v>88</v>
      </c>
      <c r="J2" s="123" t="s">
        <v>89</v>
      </c>
      <c r="K2" s="124" t="s">
        <v>121</v>
      </c>
      <c r="L2" s="125" t="s">
        <v>104</v>
      </c>
      <c r="M2" s="242" t="s">
        <v>31</v>
      </c>
      <c r="N2" s="243" t="s">
        <v>90</v>
      </c>
      <c r="O2" s="244" t="s">
        <v>91</v>
      </c>
      <c r="P2" s="213" t="str">
        <f aca="true" t="shared" si="0" ref="P2:U2">M2</f>
        <v>Correction</v>
      </c>
      <c r="Q2" s="214" t="str">
        <f t="shared" si="0"/>
        <v>Montant éligible</v>
      </c>
      <c r="R2" s="215" t="str">
        <f t="shared" si="0"/>
        <v>Observations</v>
      </c>
      <c r="S2" s="126" t="str">
        <f t="shared" si="0"/>
        <v>Correction</v>
      </c>
      <c r="T2" s="127" t="str">
        <f t="shared" si="0"/>
        <v>Montant éligible</v>
      </c>
      <c r="U2" s="128" t="str">
        <f t="shared" si="0"/>
        <v>Observations</v>
      </c>
    </row>
    <row r="3" spans="1:21" s="136" customFormat="1" ht="13.5" thickTop="1">
      <c r="A3" s="361"/>
      <c r="B3" s="129" t="s">
        <v>92</v>
      </c>
      <c r="C3" s="129" t="s">
        <v>93</v>
      </c>
      <c r="D3" s="130" t="s">
        <v>94</v>
      </c>
      <c r="E3" s="130" t="s">
        <v>95</v>
      </c>
      <c r="F3" s="130" t="s">
        <v>96</v>
      </c>
      <c r="G3" s="130" t="s">
        <v>97</v>
      </c>
      <c r="H3" s="130" t="s">
        <v>98</v>
      </c>
      <c r="I3" s="130" t="s">
        <v>99</v>
      </c>
      <c r="J3" s="131" t="s">
        <v>100</v>
      </c>
      <c r="K3" s="131" t="s">
        <v>105</v>
      </c>
      <c r="L3" s="132" t="s">
        <v>106</v>
      </c>
      <c r="M3" s="245"/>
      <c r="N3" s="246"/>
      <c r="O3" s="247"/>
      <c r="P3" s="216"/>
      <c r="Q3" s="217"/>
      <c r="R3" s="218"/>
      <c r="S3" s="133"/>
      <c r="T3" s="134"/>
      <c r="U3" s="135"/>
    </row>
    <row r="4" spans="1:21" s="136" customFormat="1" ht="12.75">
      <c r="A4" s="137" t="s">
        <v>83</v>
      </c>
      <c r="B4" s="299"/>
      <c r="C4" s="299"/>
      <c r="D4" s="85"/>
      <c r="E4" s="205"/>
      <c r="F4" s="300"/>
      <c r="G4" s="205"/>
      <c r="H4" s="206"/>
      <c r="I4" s="206"/>
      <c r="J4" s="227">
        <f aca="true" t="shared" si="1" ref="J4:J46">H4-I4</f>
        <v>0</v>
      </c>
      <c r="K4" s="324"/>
      <c r="L4" s="228">
        <f aca="true" t="shared" si="2" ref="L4:L46">J4*K4</f>
        <v>0</v>
      </c>
      <c r="M4" s="332"/>
      <c r="N4" s="249">
        <f aca="true" t="shared" si="3" ref="N4:N40">L4+M4</f>
        <v>0</v>
      </c>
      <c r="O4" s="333"/>
      <c r="P4" s="216"/>
      <c r="Q4" s="217"/>
      <c r="R4" s="218"/>
      <c r="S4" s="133"/>
      <c r="T4" s="134"/>
      <c r="U4" s="135"/>
    </row>
    <row r="5" spans="1:21" s="136" customFormat="1" ht="12.75">
      <c r="A5" s="137" t="s">
        <v>83</v>
      </c>
      <c r="B5" s="299"/>
      <c r="C5" s="299"/>
      <c r="D5" s="85"/>
      <c r="E5" s="205"/>
      <c r="F5" s="300"/>
      <c r="G5" s="205"/>
      <c r="H5" s="206"/>
      <c r="I5" s="206"/>
      <c r="J5" s="227">
        <f t="shared" si="1"/>
        <v>0</v>
      </c>
      <c r="K5" s="324"/>
      <c r="L5" s="228">
        <f t="shared" si="2"/>
        <v>0</v>
      </c>
      <c r="M5" s="332"/>
      <c r="N5" s="249">
        <f t="shared" si="3"/>
        <v>0</v>
      </c>
      <c r="O5" s="333"/>
      <c r="P5" s="216"/>
      <c r="Q5" s="217"/>
      <c r="R5" s="218"/>
      <c r="S5" s="133"/>
      <c r="T5" s="134"/>
      <c r="U5" s="135"/>
    </row>
    <row r="6" spans="1:21" s="136" customFormat="1" ht="12.75">
      <c r="A6" s="137" t="s">
        <v>83</v>
      </c>
      <c r="B6" s="299"/>
      <c r="C6" s="299"/>
      <c r="D6" s="85"/>
      <c r="E6" s="205"/>
      <c r="F6" s="300"/>
      <c r="G6" s="205"/>
      <c r="H6" s="206"/>
      <c r="I6" s="206"/>
      <c r="J6" s="227">
        <f t="shared" si="1"/>
        <v>0</v>
      </c>
      <c r="K6" s="324"/>
      <c r="L6" s="228">
        <f t="shared" si="2"/>
        <v>0</v>
      </c>
      <c r="M6" s="332"/>
      <c r="N6" s="249">
        <f t="shared" si="3"/>
        <v>0</v>
      </c>
      <c r="O6" s="333"/>
      <c r="P6" s="216"/>
      <c r="Q6" s="217"/>
      <c r="R6" s="218"/>
      <c r="S6" s="133"/>
      <c r="T6" s="134"/>
      <c r="U6" s="135"/>
    </row>
    <row r="7" spans="1:21" s="136" customFormat="1" ht="12.75">
      <c r="A7" s="137" t="s">
        <v>83</v>
      </c>
      <c r="B7" s="299"/>
      <c r="C7" s="299"/>
      <c r="D7" s="85"/>
      <c r="E7" s="205"/>
      <c r="F7" s="300"/>
      <c r="G7" s="205"/>
      <c r="H7" s="206"/>
      <c r="I7" s="206"/>
      <c r="J7" s="227">
        <f t="shared" si="1"/>
        <v>0</v>
      </c>
      <c r="K7" s="324"/>
      <c r="L7" s="228">
        <f t="shared" si="2"/>
        <v>0</v>
      </c>
      <c r="M7" s="332"/>
      <c r="N7" s="249">
        <f t="shared" si="3"/>
        <v>0</v>
      </c>
      <c r="O7" s="333"/>
      <c r="P7" s="216"/>
      <c r="Q7" s="217"/>
      <c r="R7" s="218"/>
      <c r="S7" s="133"/>
      <c r="T7" s="134"/>
      <c r="U7" s="135"/>
    </row>
    <row r="8" spans="1:21" s="136" customFormat="1" ht="12.75">
      <c r="A8" s="137" t="s">
        <v>83</v>
      </c>
      <c r="B8" s="299"/>
      <c r="C8" s="299"/>
      <c r="D8" s="85"/>
      <c r="E8" s="205"/>
      <c r="F8" s="300"/>
      <c r="G8" s="205"/>
      <c r="H8" s="206"/>
      <c r="I8" s="206"/>
      <c r="J8" s="227">
        <f t="shared" si="1"/>
        <v>0</v>
      </c>
      <c r="K8" s="324"/>
      <c r="L8" s="228">
        <f t="shared" si="2"/>
        <v>0</v>
      </c>
      <c r="M8" s="332"/>
      <c r="N8" s="249">
        <f t="shared" si="3"/>
        <v>0</v>
      </c>
      <c r="O8" s="333"/>
      <c r="P8" s="216"/>
      <c r="Q8" s="217"/>
      <c r="R8" s="218"/>
      <c r="S8" s="133"/>
      <c r="T8" s="134"/>
      <c r="U8" s="135"/>
    </row>
    <row r="9" spans="1:21" s="136" customFormat="1" ht="12.75">
      <c r="A9" s="137" t="s">
        <v>83</v>
      </c>
      <c r="B9" s="299"/>
      <c r="C9" s="299"/>
      <c r="D9" s="85"/>
      <c r="E9" s="205"/>
      <c r="F9" s="300"/>
      <c r="G9" s="205"/>
      <c r="H9" s="206"/>
      <c r="I9" s="206"/>
      <c r="J9" s="227">
        <f t="shared" si="1"/>
        <v>0</v>
      </c>
      <c r="K9" s="324"/>
      <c r="L9" s="228">
        <f t="shared" si="2"/>
        <v>0</v>
      </c>
      <c r="M9" s="332"/>
      <c r="N9" s="249">
        <f t="shared" si="3"/>
        <v>0</v>
      </c>
      <c r="O9" s="333"/>
      <c r="P9" s="216"/>
      <c r="Q9" s="217"/>
      <c r="R9" s="218"/>
      <c r="S9" s="133"/>
      <c r="T9" s="134"/>
      <c r="U9" s="135"/>
    </row>
    <row r="10" spans="1:21" s="136" customFormat="1" ht="12.75">
      <c r="A10" s="137" t="s">
        <v>83</v>
      </c>
      <c r="B10" s="299"/>
      <c r="C10" s="299"/>
      <c r="D10" s="85"/>
      <c r="E10" s="205"/>
      <c r="F10" s="300"/>
      <c r="G10" s="205"/>
      <c r="H10" s="206"/>
      <c r="I10" s="206"/>
      <c r="J10" s="227">
        <f t="shared" si="1"/>
        <v>0</v>
      </c>
      <c r="K10" s="324"/>
      <c r="L10" s="228">
        <f t="shared" si="2"/>
        <v>0</v>
      </c>
      <c r="M10" s="332"/>
      <c r="N10" s="249">
        <f t="shared" si="3"/>
        <v>0</v>
      </c>
      <c r="O10" s="333"/>
      <c r="P10" s="216"/>
      <c r="Q10" s="217"/>
      <c r="R10" s="218"/>
      <c r="S10" s="133"/>
      <c r="T10" s="134"/>
      <c r="U10" s="135"/>
    </row>
    <row r="11" spans="1:21" s="136" customFormat="1" ht="12.75">
      <c r="A11" s="137" t="s">
        <v>83</v>
      </c>
      <c r="B11" s="299"/>
      <c r="C11" s="299"/>
      <c r="D11" s="85"/>
      <c r="E11" s="205"/>
      <c r="F11" s="300"/>
      <c r="G11" s="205"/>
      <c r="H11" s="206"/>
      <c r="I11" s="206"/>
      <c r="J11" s="227">
        <f t="shared" si="1"/>
        <v>0</v>
      </c>
      <c r="K11" s="324"/>
      <c r="L11" s="228">
        <f t="shared" si="2"/>
        <v>0</v>
      </c>
      <c r="M11" s="332"/>
      <c r="N11" s="249">
        <f t="shared" si="3"/>
        <v>0</v>
      </c>
      <c r="O11" s="333"/>
      <c r="P11" s="216"/>
      <c r="Q11" s="217"/>
      <c r="R11" s="218"/>
      <c r="S11" s="133"/>
      <c r="T11" s="134"/>
      <c r="U11" s="135"/>
    </row>
    <row r="12" spans="1:21" s="136" customFormat="1" ht="12.75">
      <c r="A12" s="137" t="s">
        <v>83</v>
      </c>
      <c r="B12" s="299"/>
      <c r="C12" s="299"/>
      <c r="D12" s="85"/>
      <c r="E12" s="205"/>
      <c r="F12" s="300"/>
      <c r="G12" s="205"/>
      <c r="H12" s="206"/>
      <c r="I12" s="206"/>
      <c r="J12" s="227">
        <f t="shared" si="1"/>
        <v>0</v>
      </c>
      <c r="K12" s="324"/>
      <c r="L12" s="228">
        <f t="shared" si="2"/>
        <v>0</v>
      </c>
      <c r="M12" s="332"/>
      <c r="N12" s="249">
        <f t="shared" si="3"/>
        <v>0</v>
      </c>
      <c r="O12" s="333"/>
      <c r="P12" s="216"/>
      <c r="Q12" s="217"/>
      <c r="R12" s="218"/>
      <c r="S12" s="133"/>
      <c r="T12" s="134"/>
      <c r="U12" s="135"/>
    </row>
    <row r="13" spans="1:21" s="136" customFormat="1" ht="12.75">
      <c r="A13" s="137" t="s">
        <v>83</v>
      </c>
      <c r="B13" s="299"/>
      <c r="C13" s="299"/>
      <c r="D13" s="85"/>
      <c r="E13" s="205"/>
      <c r="F13" s="300"/>
      <c r="G13" s="205"/>
      <c r="H13" s="206"/>
      <c r="I13" s="206"/>
      <c r="J13" s="227">
        <f t="shared" si="1"/>
        <v>0</v>
      </c>
      <c r="K13" s="324"/>
      <c r="L13" s="228">
        <f t="shared" si="2"/>
        <v>0</v>
      </c>
      <c r="M13" s="332"/>
      <c r="N13" s="249">
        <f t="shared" si="3"/>
        <v>0</v>
      </c>
      <c r="O13" s="333"/>
      <c r="P13" s="216"/>
      <c r="Q13" s="217"/>
      <c r="R13" s="218"/>
      <c r="S13" s="133"/>
      <c r="T13" s="134"/>
      <c r="U13" s="135"/>
    </row>
    <row r="14" spans="1:21" s="136" customFormat="1" ht="12.75">
      <c r="A14" s="137" t="s">
        <v>83</v>
      </c>
      <c r="B14" s="299"/>
      <c r="C14" s="299"/>
      <c r="D14" s="85"/>
      <c r="E14" s="205"/>
      <c r="F14" s="300"/>
      <c r="G14" s="205"/>
      <c r="H14" s="206"/>
      <c r="I14" s="206"/>
      <c r="J14" s="227">
        <f t="shared" si="1"/>
        <v>0</v>
      </c>
      <c r="K14" s="324"/>
      <c r="L14" s="228">
        <f t="shared" si="2"/>
        <v>0</v>
      </c>
      <c r="M14" s="332"/>
      <c r="N14" s="249">
        <f t="shared" si="3"/>
        <v>0</v>
      </c>
      <c r="O14" s="333"/>
      <c r="P14" s="216"/>
      <c r="Q14" s="217"/>
      <c r="R14" s="218"/>
      <c r="S14" s="133"/>
      <c r="T14" s="134"/>
      <c r="U14" s="135"/>
    </row>
    <row r="15" spans="1:21" s="136" customFormat="1" ht="12.75">
      <c r="A15" s="137" t="s">
        <v>83</v>
      </c>
      <c r="B15" s="299"/>
      <c r="C15" s="299"/>
      <c r="D15" s="85"/>
      <c r="E15" s="205"/>
      <c r="F15" s="300"/>
      <c r="G15" s="205"/>
      <c r="H15" s="206"/>
      <c r="I15" s="206"/>
      <c r="J15" s="227">
        <f t="shared" si="1"/>
        <v>0</v>
      </c>
      <c r="K15" s="324"/>
      <c r="L15" s="228">
        <f t="shared" si="2"/>
        <v>0</v>
      </c>
      <c r="M15" s="332"/>
      <c r="N15" s="249">
        <f t="shared" si="3"/>
        <v>0</v>
      </c>
      <c r="O15" s="333"/>
      <c r="P15" s="216"/>
      <c r="Q15" s="217"/>
      <c r="R15" s="218"/>
      <c r="S15" s="133"/>
      <c r="T15" s="134"/>
      <c r="U15" s="135"/>
    </row>
    <row r="16" spans="1:21" s="136" customFormat="1" ht="12.75">
      <c r="A16" s="137" t="s">
        <v>83</v>
      </c>
      <c r="B16" s="299"/>
      <c r="C16" s="299"/>
      <c r="D16" s="85"/>
      <c r="E16" s="205"/>
      <c r="F16" s="300"/>
      <c r="G16" s="205"/>
      <c r="H16" s="206"/>
      <c r="I16" s="206"/>
      <c r="J16" s="227">
        <f t="shared" si="1"/>
        <v>0</v>
      </c>
      <c r="K16" s="324"/>
      <c r="L16" s="228">
        <f t="shared" si="2"/>
        <v>0</v>
      </c>
      <c r="M16" s="332"/>
      <c r="N16" s="249">
        <f t="shared" si="3"/>
        <v>0</v>
      </c>
      <c r="O16" s="333"/>
      <c r="P16" s="216"/>
      <c r="Q16" s="217"/>
      <c r="R16" s="218"/>
      <c r="S16" s="133"/>
      <c r="T16" s="134"/>
      <c r="U16" s="135"/>
    </row>
    <row r="17" spans="1:21" s="136" customFormat="1" ht="12.75">
      <c r="A17" s="137" t="s">
        <v>83</v>
      </c>
      <c r="B17" s="299"/>
      <c r="C17" s="299"/>
      <c r="D17" s="85"/>
      <c r="E17" s="205"/>
      <c r="F17" s="300"/>
      <c r="G17" s="205"/>
      <c r="H17" s="206"/>
      <c r="I17" s="206"/>
      <c r="J17" s="227">
        <f t="shared" si="1"/>
        <v>0</v>
      </c>
      <c r="K17" s="324"/>
      <c r="L17" s="228">
        <f t="shared" si="2"/>
        <v>0</v>
      </c>
      <c r="M17" s="332"/>
      <c r="N17" s="249">
        <f t="shared" si="3"/>
        <v>0</v>
      </c>
      <c r="O17" s="333"/>
      <c r="P17" s="216"/>
      <c r="Q17" s="217"/>
      <c r="R17" s="218"/>
      <c r="S17" s="133"/>
      <c r="T17" s="134"/>
      <c r="U17" s="135"/>
    </row>
    <row r="18" spans="1:21" s="136" customFormat="1" ht="12.75">
      <c r="A18" s="137" t="s">
        <v>83</v>
      </c>
      <c r="B18" s="299"/>
      <c r="C18" s="299"/>
      <c r="D18" s="85"/>
      <c r="E18" s="205"/>
      <c r="F18" s="300"/>
      <c r="G18" s="205"/>
      <c r="H18" s="206"/>
      <c r="I18" s="206"/>
      <c r="J18" s="227">
        <f t="shared" si="1"/>
        <v>0</v>
      </c>
      <c r="K18" s="324"/>
      <c r="L18" s="228">
        <f t="shared" si="2"/>
        <v>0</v>
      </c>
      <c r="M18" s="332"/>
      <c r="N18" s="249">
        <f t="shared" si="3"/>
        <v>0</v>
      </c>
      <c r="O18" s="333"/>
      <c r="P18" s="216"/>
      <c r="Q18" s="217"/>
      <c r="R18" s="218"/>
      <c r="S18" s="133"/>
      <c r="T18" s="134"/>
      <c r="U18" s="135"/>
    </row>
    <row r="19" spans="1:21" s="136" customFormat="1" ht="12.75">
      <c r="A19" s="137" t="s">
        <v>83</v>
      </c>
      <c r="B19" s="299"/>
      <c r="C19" s="299"/>
      <c r="D19" s="85"/>
      <c r="E19" s="205"/>
      <c r="F19" s="300"/>
      <c r="G19" s="205"/>
      <c r="H19" s="206"/>
      <c r="I19" s="206"/>
      <c r="J19" s="227">
        <f t="shared" si="1"/>
        <v>0</v>
      </c>
      <c r="K19" s="324"/>
      <c r="L19" s="228">
        <f t="shared" si="2"/>
        <v>0</v>
      </c>
      <c r="M19" s="332"/>
      <c r="N19" s="249">
        <f t="shared" si="3"/>
        <v>0</v>
      </c>
      <c r="O19" s="333"/>
      <c r="P19" s="216"/>
      <c r="Q19" s="217"/>
      <c r="R19" s="218"/>
      <c r="S19" s="133"/>
      <c r="T19" s="134"/>
      <c r="U19" s="135"/>
    </row>
    <row r="20" spans="1:21" s="136" customFormat="1" ht="12.75">
      <c r="A20" s="137" t="s">
        <v>83</v>
      </c>
      <c r="B20" s="299"/>
      <c r="C20" s="299"/>
      <c r="D20" s="85"/>
      <c r="E20" s="205"/>
      <c r="F20" s="300"/>
      <c r="G20" s="205"/>
      <c r="H20" s="206"/>
      <c r="I20" s="206"/>
      <c r="J20" s="227">
        <f t="shared" si="1"/>
        <v>0</v>
      </c>
      <c r="K20" s="324"/>
      <c r="L20" s="228">
        <f t="shared" si="2"/>
        <v>0</v>
      </c>
      <c r="M20" s="332"/>
      <c r="N20" s="249">
        <f t="shared" si="3"/>
        <v>0</v>
      </c>
      <c r="O20" s="333"/>
      <c r="P20" s="216"/>
      <c r="Q20" s="217"/>
      <c r="R20" s="218"/>
      <c r="S20" s="133"/>
      <c r="T20" s="134"/>
      <c r="U20" s="135"/>
    </row>
    <row r="21" spans="1:21" s="136" customFormat="1" ht="12.75">
      <c r="A21" s="137" t="s">
        <v>83</v>
      </c>
      <c r="B21" s="299"/>
      <c r="C21" s="299"/>
      <c r="D21" s="85"/>
      <c r="E21" s="205"/>
      <c r="F21" s="300"/>
      <c r="G21" s="205"/>
      <c r="H21" s="206"/>
      <c r="I21" s="206"/>
      <c r="J21" s="227">
        <f t="shared" si="1"/>
        <v>0</v>
      </c>
      <c r="K21" s="324"/>
      <c r="L21" s="228">
        <f t="shared" si="2"/>
        <v>0</v>
      </c>
      <c r="M21" s="332"/>
      <c r="N21" s="249">
        <f t="shared" si="3"/>
        <v>0</v>
      </c>
      <c r="O21" s="333"/>
      <c r="P21" s="216"/>
      <c r="Q21" s="217"/>
      <c r="R21" s="218"/>
      <c r="S21" s="133"/>
      <c r="T21" s="134"/>
      <c r="U21" s="135"/>
    </row>
    <row r="22" spans="1:21" s="136" customFormat="1" ht="12.75">
      <c r="A22" s="137" t="s">
        <v>83</v>
      </c>
      <c r="B22" s="299"/>
      <c r="C22" s="299"/>
      <c r="D22" s="85"/>
      <c r="E22" s="205"/>
      <c r="F22" s="300"/>
      <c r="G22" s="205"/>
      <c r="H22" s="206"/>
      <c r="I22" s="206"/>
      <c r="J22" s="227">
        <f t="shared" si="1"/>
        <v>0</v>
      </c>
      <c r="K22" s="324"/>
      <c r="L22" s="228">
        <f t="shared" si="2"/>
        <v>0</v>
      </c>
      <c r="M22" s="332"/>
      <c r="N22" s="249">
        <f t="shared" si="3"/>
        <v>0</v>
      </c>
      <c r="O22" s="333"/>
      <c r="P22" s="216"/>
      <c r="Q22" s="217"/>
      <c r="R22" s="218"/>
      <c r="S22" s="133"/>
      <c r="T22" s="134"/>
      <c r="U22" s="135"/>
    </row>
    <row r="23" spans="1:21" s="136" customFormat="1" ht="12.75">
      <c r="A23" s="137" t="s">
        <v>83</v>
      </c>
      <c r="B23" s="299"/>
      <c r="C23" s="299"/>
      <c r="D23" s="85"/>
      <c r="E23" s="205"/>
      <c r="F23" s="300"/>
      <c r="G23" s="205"/>
      <c r="H23" s="206"/>
      <c r="I23" s="206"/>
      <c r="J23" s="227">
        <f t="shared" si="1"/>
        <v>0</v>
      </c>
      <c r="K23" s="324"/>
      <c r="L23" s="228">
        <f t="shared" si="2"/>
        <v>0</v>
      </c>
      <c r="M23" s="332"/>
      <c r="N23" s="249">
        <f t="shared" si="3"/>
        <v>0</v>
      </c>
      <c r="O23" s="333"/>
      <c r="P23" s="216"/>
      <c r="Q23" s="217"/>
      <c r="R23" s="218"/>
      <c r="S23" s="133"/>
      <c r="T23" s="134"/>
      <c r="U23" s="135"/>
    </row>
    <row r="24" spans="1:21" s="136" customFormat="1" ht="12.75">
      <c r="A24" s="137" t="s">
        <v>83</v>
      </c>
      <c r="B24" s="299"/>
      <c r="C24" s="299"/>
      <c r="D24" s="85"/>
      <c r="E24" s="205"/>
      <c r="F24" s="300"/>
      <c r="G24" s="205"/>
      <c r="H24" s="206"/>
      <c r="I24" s="206"/>
      <c r="J24" s="227">
        <f t="shared" si="1"/>
        <v>0</v>
      </c>
      <c r="K24" s="324"/>
      <c r="L24" s="228">
        <f t="shared" si="2"/>
        <v>0</v>
      </c>
      <c r="M24" s="332"/>
      <c r="N24" s="249">
        <f t="shared" si="3"/>
        <v>0</v>
      </c>
      <c r="O24" s="333"/>
      <c r="P24" s="216"/>
      <c r="Q24" s="217"/>
      <c r="R24" s="218"/>
      <c r="S24" s="133"/>
      <c r="T24" s="134"/>
      <c r="U24" s="135"/>
    </row>
    <row r="25" spans="1:21" s="136" customFormat="1" ht="12.75">
      <c r="A25" s="137" t="s">
        <v>83</v>
      </c>
      <c r="B25" s="299"/>
      <c r="C25" s="299"/>
      <c r="D25" s="85"/>
      <c r="E25" s="205"/>
      <c r="F25" s="300"/>
      <c r="G25" s="205"/>
      <c r="H25" s="206"/>
      <c r="I25" s="206"/>
      <c r="J25" s="227">
        <f t="shared" si="1"/>
        <v>0</v>
      </c>
      <c r="K25" s="324"/>
      <c r="L25" s="228">
        <f t="shared" si="2"/>
        <v>0</v>
      </c>
      <c r="M25" s="332"/>
      <c r="N25" s="249">
        <f t="shared" si="3"/>
        <v>0</v>
      </c>
      <c r="O25" s="333"/>
      <c r="P25" s="216"/>
      <c r="Q25" s="217"/>
      <c r="R25" s="218"/>
      <c r="S25" s="133"/>
      <c r="T25" s="134"/>
      <c r="U25" s="135"/>
    </row>
    <row r="26" spans="1:21" s="136" customFormat="1" ht="12.75">
      <c r="A26" s="137" t="s">
        <v>83</v>
      </c>
      <c r="B26" s="299"/>
      <c r="C26" s="299"/>
      <c r="D26" s="85"/>
      <c r="E26" s="205"/>
      <c r="F26" s="300"/>
      <c r="G26" s="205"/>
      <c r="H26" s="206"/>
      <c r="I26" s="206"/>
      <c r="J26" s="227">
        <f t="shared" si="1"/>
        <v>0</v>
      </c>
      <c r="K26" s="324"/>
      <c r="L26" s="228">
        <f t="shared" si="2"/>
        <v>0</v>
      </c>
      <c r="M26" s="332"/>
      <c r="N26" s="249">
        <f t="shared" si="3"/>
        <v>0</v>
      </c>
      <c r="O26" s="333"/>
      <c r="P26" s="216"/>
      <c r="Q26" s="217"/>
      <c r="R26" s="218"/>
      <c r="S26" s="133"/>
      <c r="T26" s="134"/>
      <c r="U26" s="135"/>
    </row>
    <row r="27" spans="1:21" s="136" customFormat="1" ht="12.75">
      <c r="A27" s="137" t="s">
        <v>83</v>
      </c>
      <c r="B27" s="299"/>
      <c r="C27" s="299"/>
      <c r="D27" s="85"/>
      <c r="E27" s="205"/>
      <c r="F27" s="300"/>
      <c r="G27" s="205"/>
      <c r="H27" s="206"/>
      <c r="I27" s="206"/>
      <c r="J27" s="227">
        <f t="shared" si="1"/>
        <v>0</v>
      </c>
      <c r="K27" s="324"/>
      <c r="L27" s="228">
        <f t="shared" si="2"/>
        <v>0</v>
      </c>
      <c r="M27" s="332"/>
      <c r="N27" s="249">
        <f t="shared" si="3"/>
        <v>0</v>
      </c>
      <c r="O27" s="333"/>
      <c r="P27" s="216"/>
      <c r="Q27" s="217"/>
      <c r="R27" s="218"/>
      <c r="S27" s="133"/>
      <c r="T27" s="134"/>
      <c r="U27" s="135"/>
    </row>
    <row r="28" spans="1:21" s="136" customFormat="1" ht="12.75">
      <c r="A28" s="137" t="s">
        <v>83</v>
      </c>
      <c r="B28" s="299"/>
      <c r="C28" s="299"/>
      <c r="D28" s="85"/>
      <c r="E28" s="205"/>
      <c r="F28" s="300"/>
      <c r="G28" s="205"/>
      <c r="H28" s="206"/>
      <c r="I28" s="206"/>
      <c r="J28" s="227">
        <f t="shared" si="1"/>
        <v>0</v>
      </c>
      <c r="K28" s="324"/>
      <c r="L28" s="228">
        <f t="shared" si="2"/>
        <v>0</v>
      </c>
      <c r="M28" s="332"/>
      <c r="N28" s="249">
        <f t="shared" si="3"/>
        <v>0</v>
      </c>
      <c r="O28" s="333"/>
      <c r="P28" s="216"/>
      <c r="Q28" s="217"/>
      <c r="R28" s="218"/>
      <c r="S28" s="133"/>
      <c r="T28" s="134"/>
      <c r="U28" s="135"/>
    </row>
    <row r="29" spans="1:21" s="136" customFormat="1" ht="12.75">
      <c r="A29" s="137" t="s">
        <v>83</v>
      </c>
      <c r="B29" s="299"/>
      <c r="C29" s="299"/>
      <c r="D29" s="85"/>
      <c r="E29" s="205"/>
      <c r="F29" s="300"/>
      <c r="G29" s="205"/>
      <c r="H29" s="206"/>
      <c r="I29" s="206"/>
      <c r="J29" s="227">
        <f t="shared" si="1"/>
        <v>0</v>
      </c>
      <c r="K29" s="324"/>
      <c r="L29" s="228">
        <f t="shared" si="2"/>
        <v>0</v>
      </c>
      <c r="M29" s="332"/>
      <c r="N29" s="249">
        <f t="shared" si="3"/>
        <v>0</v>
      </c>
      <c r="O29" s="333"/>
      <c r="P29" s="216"/>
      <c r="Q29" s="217"/>
      <c r="R29" s="218"/>
      <c r="S29" s="133"/>
      <c r="T29" s="134"/>
      <c r="U29" s="135"/>
    </row>
    <row r="30" spans="1:21" s="136" customFormat="1" ht="12.75">
      <c r="A30" s="137" t="s">
        <v>83</v>
      </c>
      <c r="B30" s="299"/>
      <c r="C30" s="299"/>
      <c r="D30" s="85"/>
      <c r="E30" s="205"/>
      <c r="F30" s="300"/>
      <c r="G30" s="205"/>
      <c r="H30" s="206"/>
      <c r="I30" s="206"/>
      <c r="J30" s="227">
        <f t="shared" si="1"/>
        <v>0</v>
      </c>
      <c r="K30" s="324"/>
      <c r="L30" s="228">
        <f t="shared" si="2"/>
        <v>0</v>
      </c>
      <c r="M30" s="332"/>
      <c r="N30" s="249">
        <f t="shared" si="3"/>
        <v>0</v>
      </c>
      <c r="O30" s="333"/>
      <c r="P30" s="216"/>
      <c r="Q30" s="217"/>
      <c r="R30" s="218"/>
      <c r="S30" s="133"/>
      <c r="T30" s="134"/>
      <c r="U30" s="135"/>
    </row>
    <row r="31" spans="1:21" s="136" customFormat="1" ht="12.75">
      <c r="A31" s="137" t="s">
        <v>83</v>
      </c>
      <c r="B31" s="299"/>
      <c r="C31" s="299"/>
      <c r="D31" s="85"/>
      <c r="E31" s="205"/>
      <c r="F31" s="300"/>
      <c r="G31" s="205"/>
      <c r="H31" s="206"/>
      <c r="I31" s="206"/>
      <c r="J31" s="227">
        <f t="shared" si="1"/>
        <v>0</v>
      </c>
      <c r="K31" s="324"/>
      <c r="L31" s="228">
        <f t="shared" si="2"/>
        <v>0</v>
      </c>
      <c r="M31" s="332"/>
      <c r="N31" s="249">
        <f t="shared" si="3"/>
        <v>0</v>
      </c>
      <c r="O31" s="333"/>
      <c r="P31" s="216"/>
      <c r="Q31" s="217"/>
      <c r="R31" s="218"/>
      <c r="S31" s="133"/>
      <c r="T31" s="134"/>
      <c r="U31" s="135"/>
    </row>
    <row r="32" spans="1:21" s="136" customFormat="1" ht="12.75">
      <c r="A32" s="137" t="s">
        <v>83</v>
      </c>
      <c r="B32" s="299"/>
      <c r="C32" s="299"/>
      <c r="D32" s="85"/>
      <c r="E32" s="205"/>
      <c r="F32" s="300"/>
      <c r="G32" s="205"/>
      <c r="H32" s="206"/>
      <c r="I32" s="206"/>
      <c r="J32" s="227">
        <f t="shared" si="1"/>
        <v>0</v>
      </c>
      <c r="K32" s="324"/>
      <c r="L32" s="228">
        <f t="shared" si="2"/>
        <v>0</v>
      </c>
      <c r="M32" s="332"/>
      <c r="N32" s="249">
        <f t="shared" si="3"/>
        <v>0</v>
      </c>
      <c r="O32" s="333"/>
      <c r="P32" s="216"/>
      <c r="Q32" s="217"/>
      <c r="R32" s="218"/>
      <c r="S32" s="133"/>
      <c r="T32" s="134"/>
      <c r="U32" s="135"/>
    </row>
    <row r="33" spans="1:21" s="136" customFormat="1" ht="12.75">
      <c r="A33" s="137" t="s">
        <v>83</v>
      </c>
      <c r="B33" s="299"/>
      <c r="C33" s="299"/>
      <c r="D33" s="85"/>
      <c r="E33" s="205"/>
      <c r="F33" s="300"/>
      <c r="G33" s="205"/>
      <c r="H33" s="206"/>
      <c r="I33" s="206"/>
      <c r="J33" s="227">
        <f t="shared" si="1"/>
        <v>0</v>
      </c>
      <c r="K33" s="324"/>
      <c r="L33" s="228">
        <f t="shared" si="2"/>
        <v>0</v>
      </c>
      <c r="M33" s="332"/>
      <c r="N33" s="249">
        <f t="shared" si="3"/>
        <v>0</v>
      </c>
      <c r="O33" s="333"/>
      <c r="P33" s="216"/>
      <c r="Q33" s="217"/>
      <c r="R33" s="218"/>
      <c r="S33" s="133"/>
      <c r="T33" s="134"/>
      <c r="U33" s="135"/>
    </row>
    <row r="34" spans="1:21" s="136" customFormat="1" ht="12.75">
      <c r="A34" s="137" t="s">
        <v>83</v>
      </c>
      <c r="B34" s="299"/>
      <c r="C34" s="299"/>
      <c r="D34" s="85"/>
      <c r="E34" s="205"/>
      <c r="F34" s="300"/>
      <c r="G34" s="205"/>
      <c r="H34" s="206"/>
      <c r="I34" s="206"/>
      <c r="J34" s="227">
        <f t="shared" si="1"/>
        <v>0</v>
      </c>
      <c r="K34" s="324"/>
      <c r="L34" s="228">
        <f t="shared" si="2"/>
        <v>0</v>
      </c>
      <c r="M34" s="332"/>
      <c r="N34" s="249">
        <f t="shared" si="3"/>
        <v>0</v>
      </c>
      <c r="O34" s="333"/>
      <c r="P34" s="216"/>
      <c r="Q34" s="217"/>
      <c r="R34" s="218"/>
      <c r="S34" s="133"/>
      <c r="T34" s="134"/>
      <c r="U34" s="135"/>
    </row>
    <row r="35" spans="1:21" s="136" customFormat="1" ht="12.75">
      <c r="A35" s="137" t="s">
        <v>83</v>
      </c>
      <c r="B35" s="299"/>
      <c r="C35" s="299"/>
      <c r="D35" s="85"/>
      <c r="E35" s="205"/>
      <c r="F35" s="300"/>
      <c r="G35" s="205"/>
      <c r="H35" s="206"/>
      <c r="I35" s="206"/>
      <c r="J35" s="227">
        <f t="shared" si="1"/>
        <v>0</v>
      </c>
      <c r="K35" s="324"/>
      <c r="L35" s="228">
        <f t="shared" si="2"/>
        <v>0</v>
      </c>
      <c r="M35" s="332"/>
      <c r="N35" s="249">
        <f t="shared" si="3"/>
        <v>0</v>
      </c>
      <c r="O35" s="333"/>
      <c r="P35" s="216"/>
      <c r="Q35" s="217"/>
      <c r="R35" s="218"/>
      <c r="S35" s="133"/>
      <c r="T35" s="134"/>
      <c r="U35" s="135"/>
    </row>
    <row r="36" spans="1:21" s="136" customFormat="1" ht="12.75">
      <c r="A36" s="137" t="s">
        <v>83</v>
      </c>
      <c r="B36" s="299"/>
      <c r="C36" s="299"/>
      <c r="D36" s="85"/>
      <c r="E36" s="205"/>
      <c r="F36" s="300"/>
      <c r="G36" s="205"/>
      <c r="H36" s="206"/>
      <c r="I36" s="206"/>
      <c r="J36" s="227">
        <f t="shared" si="1"/>
        <v>0</v>
      </c>
      <c r="K36" s="324"/>
      <c r="L36" s="228">
        <f t="shared" si="2"/>
        <v>0</v>
      </c>
      <c r="M36" s="332"/>
      <c r="N36" s="249">
        <f t="shared" si="3"/>
        <v>0</v>
      </c>
      <c r="O36" s="333"/>
      <c r="P36" s="216"/>
      <c r="Q36" s="217"/>
      <c r="R36" s="218"/>
      <c r="S36" s="133"/>
      <c r="T36" s="134"/>
      <c r="U36" s="135"/>
    </row>
    <row r="37" spans="1:21" s="136" customFormat="1" ht="12.75">
      <c r="A37" s="137" t="s">
        <v>83</v>
      </c>
      <c r="B37" s="299"/>
      <c r="C37" s="299"/>
      <c r="D37" s="85"/>
      <c r="E37" s="205"/>
      <c r="F37" s="300"/>
      <c r="G37" s="205"/>
      <c r="H37" s="206"/>
      <c r="I37" s="206"/>
      <c r="J37" s="227">
        <f t="shared" si="1"/>
        <v>0</v>
      </c>
      <c r="K37" s="324"/>
      <c r="L37" s="228">
        <f t="shared" si="2"/>
        <v>0</v>
      </c>
      <c r="M37" s="332"/>
      <c r="N37" s="249">
        <f t="shared" si="3"/>
        <v>0</v>
      </c>
      <c r="O37" s="333"/>
      <c r="P37" s="216"/>
      <c r="Q37" s="217"/>
      <c r="R37" s="218"/>
      <c r="S37" s="133"/>
      <c r="T37" s="134"/>
      <c r="U37" s="135"/>
    </row>
    <row r="38" spans="1:21" s="136" customFormat="1" ht="12.75">
      <c r="A38" s="137" t="s">
        <v>83</v>
      </c>
      <c r="B38" s="299"/>
      <c r="C38" s="299"/>
      <c r="D38" s="85"/>
      <c r="E38" s="205"/>
      <c r="F38" s="300"/>
      <c r="G38" s="205"/>
      <c r="H38" s="206"/>
      <c r="I38" s="206"/>
      <c r="J38" s="227">
        <f t="shared" si="1"/>
        <v>0</v>
      </c>
      <c r="K38" s="324"/>
      <c r="L38" s="228">
        <f t="shared" si="2"/>
        <v>0</v>
      </c>
      <c r="M38" s="332"/>
      <c r="N38" s="249">
        <f t="shared" si="3"/>
        <v>0</v>
      </c>
      <c r="O38" s="333"/>
      <c r="P38" s="216"/>
      <c r="Q38" s="217"/>
      <c r="R38" s="218"/>
      <c r="S38" s="133"/>
      <c r="T38" s="134"/>
      <c r="U38" s="135"/>
    </row>
    <row r="39" spans="1:21" s="136" customFormat="1" ht="12.75">
      <c r="A39" s="137" t="s">
        <v>83</v>
      </c>
      <c r="B39" s="299"/>
      <c r="C39" s="299"/>
      <c r="D39" s="85"/>
      <c r="E39" s="205"/>
      <c r="F39" s="300"/>
      <c r="G39" s="205"/>
      <c r="H39" s="206"/>
      <c r="I39" s="206"/>
      <c r="J39" s="227">
        <f t="shared" si="1"/>
        <v>0</v>
      </c>
      <c r="K39" s="324"/>
      <c r="L39" s="228">
        <f t="shared" si="2"/>
        <v>0</v>
      </c>
      <c r="M39" s="332"/>
      <c r="N39" s="249">
        <f t="shared" si="3"/>
        <v>0</v>
      </c>
      <c r="O39" s="333"/>
      <c r="P39" s="216"/>
      <c r="Q39" s="217"/>
      <c r="R39" s="218"/>
      <c r="S39" s="133"/>
      <c r="T39" s="134"/>
      <c r="U39" s="135"/>
    </row>
    <row r="40" spans="1:21" s="136" customFormat="1" ht="12.75">
      <c r="A40" s="137" t="s">
        <v>83</v>
      </c>
      <c r="B40" s="299"/>
      <c r="C40" s="299"/>
      <c r="D40" s="85"/>
      <c r="E40" s="205"/>
      <c r="F40" s="300"/>
      <c r="G40" s="205"/>
      <c r="H40" s="206"/>
      <c r="I40" s="206"/>
      <c r="J40" s="227">
        <f t="shared" si="1"/>
        <v>0</v>
      </c>
      <c r="K40" s="324"/>
      <c r="L40" s="228">
        <f t="shared" si="2"/>
        <v>0</v>
      </c>
      <c r="M40" s="332"/>
      <c r="N40" s="249">
        <f t="shared" si="3"/>
        <v>0</v>
      </c>
      <c r="O40" s="333"/>
      <c r="P40" s="216"/>
      <c r="Q40" s="217"/>
      <c r="R40" s="218"/>
      <c r="S40" s="133"/>
      <c r="T40" s="134"/>
      <c r="U40" s="135"/>
    </row>
    <row r="41" spans="1:21" ht="12.75">
      <c r="A41" s="137" t="s">
        <v>83</v>
      </c>
      <c r="B41" s="299"/>
      <c r="C41" s="299"/>
      <c r="D41" s="85"/>
      <c r="E41" s="205"/>
      <c r="F41" s="300"/>
      <c r="G41" s="205"/>
      <c r="H41" s="206"/>
      <c r="I41" s="206"/>
      <c r="J41" s="227">
        <f t="shared" si="1"/>
        <v>0</v>
      </c>
      <c r="K41" s="324"/>
      <c r="L41" s="228">
        <f t="shared" si="2"/>
        <v>0</v>
      </c>
      <c r="M41" s="248"/>
      <c r="N41" s="249">
        <f>L41+M41</f>
        <v>0</v>
      </c>
      <c r="O41" s="250"/>
      <c r="P41" s="219"/>
      <c r="Q41" s="220"/>
      <c r="R41" s="221"/>
      <c r="S41" s="138"/>
      <c r="T41" s="139"/>
      <c r="U41" s="207"/>
    </row>
    <row r="42" spans="1:21" ht="12.75">
      <c r="A42" s="137" t="s">
        <v>83</v>
      </c>
      <c r="B42" s="299"/>
      <c r="C42" s="299"/>
      <c r="D42" s="85"/>
      <c r="E42" s="205"/>
      <c r="F42" s="300"/>
      <c r="G42" s="205"/>
      <c r="H42" s="206"/>
      <c r="I42" s="206"/>
      <c r="J42" s="227">
        <f t="shared" si="1"/>
        <v>0</v>
      </c>
      <c r="K42" s="324"/>
      <c r="L42" s="228">
        <f t="shared" si="2"/>
        <v>0</v>
      </c>
      <c r="M42" s="248"/>
      <c r="N42" s="249">
        <f aca="true" t="shared" si="4" ref="N42:N82">L42+M42</f>
        <v>0</v>
      </c>
      <c r="O42" s="250"/>
      <c r="P42" s="219"/>
      <c r="Q42" s="220"/>
      <c r="R42" s="221"/>
      <c r="S42" s="138"/>
      <c r="T42" s="139"/>
      <c r="U42" s="207"/>
    </row>
    <row r="43" spans="1:21" ht="12.75">
      <c r="A43" s="137" t="s">
        <v>83</v>
      </c>
      <c r="B43" s="299"/>
      <c r="C43" s="299"/>
      <c r="D43" s="85"/>
      <c r="E43" s="205"/>
      <c r="F43" s="300"/>
      <c r="G43" s="205"/>
      <c r="H43" s="206"/>
      <c r="I43" s="206"/>
      <c r="J43" s="227">
        <f t="shared" si="1"/>
        <v>0</v>
      </c>
      <c r="K43" s="324"/>
      <c r="L43" s="228">
        <f t="shared" si="2"/>
        <v>0</v>
      </c>
      <c r="M43" s="248"/>
      <c r="N43" s="249">
        <f t="shared" si="4"/>
        <v>0</v>
      </c>
      <c r="O43" s="250"/>
      <c r="P43" s="219"/>
      <c r="Q43" s="220"/>
      <c r="R43" s="221"/>
      <c r="S43" s="138"/>
      <c r="T43" s="139"/>
      <c r="U43" s="207"/>
    </row>
    <row r="44" spans="1:21" ht="12.75">
      <c r="A44" s="137" t="s">
        <v>83</v>
      </c>
      <c r="B44" s="299"/>
      <c r="C44" s="299"/>
      <c r="D44" s="85"/>
      <c r="E44" s="205"/>
      <c r="F44" s="300"/>
      <c r="G44" s="205"/>
      <c r="H44" s="206"/>
      <c r="I44" s="206"/>
      <c r="J44" s="227">
        <f t="shared" si="1"/>
        <v>0</v>
      </c>
      <c r="K44" s="324"/>
      <c r="L44" s="228">
        <f t="shared" si="2"/>
        <v>0</v>
      </c>
      <c r="M44" s="248"/>
      <c r="N44" s="249">
        <f t="shared" si="4"/>
        <v>0</v>
      </c>
      <c r="O44" s="250"/>
      <c r="P44" s="219"/>
      <c r="Q44" s="220"/>
      <c r="R44" s="221"/>
      <c r="S44" s="138"/>
      <c r="T44" s="139"/>
      <c r="U44" s="207"/>
    </row>
    <row r="45" spans="1:21" ht="12.75">
      <c r="A45" s="137" t="s">
        <v>83</v>
      </c>
      <c r="B45" s="299"/>
      <c r="C45" s="299"/>
      <c r="D45" s="85"/>
      <c r="E45" s="205"/>
      <c r="F45" s="300"/>
      <c r="G45" s="205"/>
      <c r="H45" s="206"/>
      <c r="I45" s="206"/>
      <c r="J45" s="227">
        <f t="shared" si="1"/>
        <v>0</v>
      </c>
      <c r="K45" s="324"/>
      <c r="L45" s="228">
        <f t="shared" si="2"/>
        <v>0</v>
      </c>
      <c r="M45" s="248"/>
      <c r="N45" s="249">
        <f t="shared" si="4"/>
        <v>0</v>
      </c>
      <c r="O45" s="250"/>
      <c r="P45" s="219"/>
      <c r="Q45" s="220"/>
      <c r="R45" s="221"/>
      <c r="S45" s="138"/>
      <c r="T45" s="139"/>
      <c r="U45" s="207"/>
    </row>
    <row r="46" spans="1:21" ht="12.75">
      <c r="A46" s="137" t="s">
        <v>83</v>
      </c>
      <c r="B46" s="299"/>
      <c r="C46" s="299"/>
      <c r="D46" s="85"/>
      <c r="E46" s="205"/>
      <c r="F46" s="300"/>
      <c r="G46" s="205"/>
      <c r="H46" s="206"/>
      <c r="I46" s="206"/>
      <c r="J46" s="227">
        <f t="shared" si="1"/>
        <v>0</v>
      </c>
      <c r="K46" s="324"/>
      <c r="L46" s="228">
        <f t="shared" si="2"/>
        <v>0</v>
      </c>
      <c r="M46" s="248"/>
      <c r="N46" s="249">
        <f t="shared" si="4"/>
        <v>0</v>
      </c>
      <c r="O46" s="250"/>
      <c r="P46" s="219"/>
      <c r="Q46" s="220"/>
      <c r="R46" s="221"/>
      <c r="S46" s="138"/>
      <c r="T46" s="139"/>
      <c r="U46" s="207"/>
    </row>
    <row r="47" spans="1:21" ht="12.75">
      <c r="A47" s="137" t="s">
        <v>83</v>
      </c>
      <c r="B47" s="299"/>
      <c r="C47" s="299"/>
      <c r="D47" s="85"/>
      <c r="E47" s="205"/>
      <c r="F47" s="300"/>
      <c r="G47" s="205"/>
      <c r="H47" s="206"/>
      <c r="I47" s="206"/>
      <c r="J47" s="227">
        <f>H47-I47</f>
        <v>0</v>
      </c>
      <c r="K47" s="324"/>
      <c r="L47" s="228">
        <f>J47*K47</f>
        <v>0</v>
      </c>
      <c r="M47" s="248"/>
      <c r="N47" s="249">
        <f t="shared" si="4"/>
        <v>0</v>
      </c>
      <c r="O47" s="250"/>
      <c r="P47" s="219"/>
      <c r="Q47" s="220"/>
      <c r="R47" s="221"/>
      <c r="S47" s="138"/>
      <c r="T47" s="139"/>
      <c r="U47" s="207"/>
    </row>
    <row r="48" spans="1:21" ht="12.75">
      <c r="A48" s="137" t="s">
        <v>83</v>
      </c>
      <c r="B48" s="299"/>
      <c r="C48" s="299"/>
      <c r="D48" s="85"/>
      <c r="E48" s="205"/>
      <c r="F48" s="85"/>
      <c r="G48" s="205"/>
      <c r="H48" s="206"/>
      <c r="I48" s="206"/>
      <c r="J48" s="227">
        <f aca="true" t="shared" si="5" ref="J48:J83">H48-I48</f>
        <v>0</v>
      </c>
      <c r="K48" s="324"/>
      <c r="L48" s="228">
        <f aca="true" t="shared" si="6" ref="L48:L83">J48*K48</f>
        <v>0</v>
      </c>
      <c r="M48" s="248"/>
      <c r="N48" s="249">
        <f t="shared" si="4"/>
        <v>0</v>
      </c>
      <c r="O48" s="250"/>
      <c r="P48" s="219"/>
      <c r="Q48" s="220"/>
      <c r="R48" s="221"/>
      <c r="S48" s="138"/>
      <c r="T48" s="139"/>
      <c r="U48" s="207"/>
    </row>
    <row r="49" spans="1:21" ht="12.75">
      <c r="A49" s="137" t="s">
        <v>83</v>
      </c>
      <c r="B49" s="299"/>
      <c r="C49" s="299"/>
      <c r="D49" s="85"/>
      <c r="E49" s="205"/>
      <c r="F49" s="300"/>
      <c r="G49" s="205"/>
      <c r="H49" s="206"/>
      <c r="I49" s="206"/>
      <c r="J49" s="227">
        <f t="shared" si="5"/>
        <v>0</v>
      </c>
      <c r="K49" s="324"/>
      <c r="L49" s="228">
        <f t="shared" si="6"/>
        <v>0</v>
      </c>
      <c r="M49" s="251"/>
      <c r="N49" s="249">
        <f t="shared" si="4"/>
        <v>0</v>
      </c>
      <c r="O49" s="252"/>
      <c r="P49" s="219"/>
      <c r="Q49" s="220"/>
      <c r="R49" s="221"/>
      <c r="S49" s="138"/>
      <c r="T49" s="139"/>
      <c r="U49" s="207"/>
    </row>
    <row r="50" spans="1:21" ht="12.75">
      <c r="A50" s="137" t="s">
        <v>83</v>
      </c>
      <c r="B50" s="299"/>
      <c r="C50" s="299"/>
      <c r="D50" s="85"/>
      <c r="E50" s="205"/>
      <c r="F50" s="85"/>
      <c r="G50" s="205"/>
      <c r="H50" s="206"/>
      <c r="I50" s="206"/>
      <c r="J50" s="227">
        <f t="shared" si="5"/>
        <v>0</v>
      </c>
      <c r="K50" s="324"/>
      <c r="L50" s="228">
        <f t="shared" si="6"/>
        <v>0</v>
      </c>
      <c r="M50" s="248"/>
      <c r="N50" s="249">
        <f t="shared" si="4"/>
        <v>0</v>
      </c>
      <c r="O50" s="250"/>
      <c r="P50" s="219"/>
      <c r="Q50" s="220"/>
      <c r="R50" s="221"/>
      <c r="S50" s="138"/>
      <c r="T50" s="139"/>
      <c r="U50" s="207"/>
    </row>
    <row r="51" spans="1:21" ht="12.75">
      <c r="A51" s="137" t="s">
        <v>83</v>
      </c>
      <c r="B51" s="299"/>
      <c r="C51" s="299"/>
      <c r="D51" s="85"/>
      <c r="E51" s="205"/>
      <c r="F51" s="300"/>
      <c r="G51" s="205"/>
      <c r="H51" s="206"/>
      <c r="I51" s="206"/>
      <c r="J51" s="227">
        <f t="shared" si="5"/>
        <v>0</v>
      </c>
      <c r="K51" s="324"/>
      <c r="L51" s="228">
        <f t="shared" si="6"/>
        <v>0</v>
      </c>
      <c r="M51" s="248"/>
      <c r="N51" s="249">
        <f t="shared" si="4"/>
        <v>0</v>
      </c>
      <c r="O51" s="250"/>
      <c r="P51" s="219"/>
      <c r="Q51" s="220"/>
      <c r="R51" s="221"/>
      <c r="S51" s="138"/>
      <c r="T51" s="139"/>
      <c r="U51" s="207"/>
    </row>
    <row r="52" spans="1:21" ht="12.75">
      <c r="A52" s="137" t="s">
        <v>83</v>
      </c>
      <c r="B52" s="299"/>
      <c r="C52" s="299"/>
      <c r="D52" s="85"/>
      <c r="E52" s="205"/>
      <c r="F52" s="300"/>
      <c r="G52" s="205"/>
      <c r="H52" s="206"/>
      <c r="I52" s="206"/>
      <c r="J52" s="227">
        <f t="shared" si="5"/>
        <v>0</v>
      </c>
      <c r="K52" s="324"/>
      <c r="L52" s="228">
        <f t="shared" si="6"/>
        <v>0</v>
      </c>
      <c r="M52" s="248"/>
      <c r="N52" s="249">
        <f t="shared" si="4"/>
        <v>0</v>
      </c>
      <c r="O52" s="250"/>
      <c r="P52" s="219"/>
      <c r="Q52" s="220"/>
      <c r="R52" s="221"/>
      <c r="S52" s="138"/>
      <c r="T52" s="139"/>
      <c r="U52" s="207"/>
    </row>
    <row r="53" spans="1:21" ht="12.75">
      <c r="A53" s="137" t="s">
        <v>83</v>
      </c>
      <c r="B53" s="299"/>
      <c r="C53" s="299"/>
      <c r="D53" s="85"/>
      <c r="E53" s="205"/>
      <c r="F53" s="300"/>
      <c r="G53" s="205"/>
      <c r="H53" s="206"/>
      <c r="I53" s="206"/>
      <c r="J53" s="227">
        <f t="shared" si="5"/>
        <v>0</v>
      </c>
      <c r="K53" s="324"/>
      <c r="L53" s="228">
        <f t="shared" si="6"/>
        <v>0</v>
      </c>
      <c r="M53" s="248"/>
      <c r="N53" s="249">
        <f t="shared" si="4"/>
        <v>0</v>
      </c>
      <c r="O53" s="250"/>
      <c r="P53" s="219"/>
      <c r="Q53" s="220"/>
      <c r="R53" s="221"/>
      <c r="S53" s="138"/>
      <c r="T53" s="139"/>
      <c r="U53" s="207"/>
    </row>
    <row r="54" spans="1:21" ht="12.75">
      <c r="A54" s="137" t="s">
        <v>83</v>
      </c>
      <c r="B54" s="299"/>
      <c r="C54" s="299"/>
      <c r="D54" s="85"/>
      <c r="E54" s="205"/>
      <c r="F54" s="300"/>
      <c r="G54" s="205"/>
      <c r="H54" s="206"/>
      <c r="I54" s="206"/>
      <c r="J54" s="227">
        <f t="shared" si="5"/>
        <v>0</v>
      </c>
      <c r="K54" s="324"/>
      <c r="L54" s="228">
        <f t="shared" si="6"/>
        <v>0</v>
      </c>
      <c r="M54" s="248"/>
      <c r="N54" s="249">
        <f t="shared" si="4"/>
        <v>0</v>
      </c>
      <c r="O54" s="250"/>
      <c r="P54" s="219"/>
      <c r="Q54" s="220"/>
      <c r="R54" s="221"/>
      <c r="S54" s="138"/>
      <c r="T54" s="139"/>
      <c r="U54" s="207"/>
    </row>
    <row r="55" spans="1:21" ht="12.75">
      <c r="A55" s="137" t="s">
        <v>83</v>
      </c>
      <c r="B55" s="301"/>
      <c r="C55" s="301"/>
      <c r="D55" s="209"/>
      <c r="E55" s="302"/>
      <c r="F55" s="303"/>
      <c r="G55" s="205"/>
      <c r="H55" s="304"/>
      <c r="I55" s="304"/>
      <c r="J55" s="227">
        <f t="shared" si="5"/>
        <v>0</v>
      </c>
      <c r="K55" s="325"/>
      <c r="L55" s="228">
        <f t="shared" si="6"/>
        <v>0</v>
      </c>
      <c r="M55" s="248"/>
      <c r="N55" s="249">
        <f t="shared" si="4"/>
        <v>0</v>
      </c>
      <c r="O55" s="250"/>
      <c r="P55" s="219"/>
      <c r="Q55" s="220"/>
      <c r="R55" s="221"/>
      <c r="S55" s="138"/>
      <c r="T55" s="139"/>
      <c r="U55" s="207"/>
    </row>
    <row r="56" spans="1:21" ht="12.75">
      <c r="A56" s="137" t="s">
        <v>83</v>
      </c>
      <c r="B56" s="305"/>
      <c r="C56" s="299"/>
      <c r="D56" s="85"/>
      <c r="E56" s="205"/>
      <c r="F56" s="300"/>
      <c r="G56" s="205"/>
      <c r="H56" s="206"/>
      <c r="I56" s="206"/>
      <c r="J56" s="227">
        <f t="shared" si="5"/>
        <v>0</v>
      </c>
      <c r="K56" s="324"/>
      <c r="L56" s="228">
        <f t="shared" si="6"/>
        <v>0</v>
      </c>
      <c r="M56" s="248"/>
      <c r="N56" s="249">
        <f t="shared" si="4"/>
        <v>0</v>
      </c>
      <c r="O56" s="250"/>
      <c r="P56" s="219"/>
      <c r="Q56" s="220"/>
      <c r="R56" s="221"/>
      <c r="S56" s="138"/>
      <c r="T56" s="139"/>
      <c r="U56" s="207"/>
    </row>
    <row r="57" spans="1:21" ht="12.75">
      <c r="A57" s="137" t="s">
        <v>83</v>
      </c>
      <c r="B57" s="299"/>
      <c r="C57" s="299"/>
      <c r="D57" s="85"/>
      <c r="E57" s="205"/>
      <c r="F57" s="300"/>
      <c r="G57" s="205"/>
      <c r="H57" s="206"/>
      <c r="I57" s="206"/>
      <c r="J57" s="227">
        <f t="shared" si="5"/>
        <v>0</v>
      </c>
      <c r="K57" s="324"/>
      <c r="L57" s="228">
        <f t="shared" si="6"/>
        <v>0</v>
      </c>
      <c r="M57" s="248"/>
      <c r="N57" s="249">
        <f t="shared" si="4"/>
        <v>0</v>
      </c>
      <c r="O57" s="250"/>
      <c r="P57" s="219"/>
      <c r="Q57" s="220"/>
      <c r="R57" s="221"/>
      <c r="S57" s="138"/>
      <c r="T57" s="139"/>
      <c r="U57" s="207"/>
    </row>
    <row r="58" spans="1:21" ht="12.75">
      <c r="A58" s="137" t="s">
        <v>83</v>
      </c>
      <c r="B58" s="299"/>
      <c r="C58" s="299"/>
      <c r="D58" s="85"/>
      <c r="E58" s="205"/>
      <c r="F58" s="300"/>
      <c r="G58" s="205"/>
      <c r="H58" s="206"/>
      <c r="I58" s="206"/>
      <c r="J58" s="227">
        <f t="shared" si="5"/>
        <v>0</v>
      </c>
      <c r="K58" s="324"/>
      <c r="L58" s="228">
        <f t="shared" si="6"/>
        <v>0</v>
      </c>
      <c r="M58" s="248"/>
      <c r="N58" s="249">
        <f aca="true" t="shared" si="7" ref="N58:N63">L58+M58</f>
        <v>0</v>
      </c>
      <c r="O58" s="250"/>
      <c r="P58" s="219"/>
      <c r="Q58" s="220"/>
      <c r="R58" s="221"/>
      <c r="S58" s="138"/>
      <c r="T58" s="139"/>
      <c r="U58" s="207"/>
    </row>
    <row r="59" spans="1:21" ht="12.75">
      <c r="A59" s="137" t="s">
        <v>83</v>
      </c>
      <c r="B59" s="299"/>
      <c r="C59" s="299"/>
      <c r="D59" s="85"/>
      <c r="E59" s="205"/>
      <c r="F59" s="300"/>
      <c r="G59" s="205"/>
      <c r="H59" s="206"/>
      <c r="I59" s="206"/>
      <c r="J59" s="227">
        <f t="shared" si="5"/>
        <v>0</v>
      </c>
      <c r="K59" s="324"/>
      <c r="L59" s="228">
        <f t="shared" si="6"/>
        <v>0</v>
      </c>
      <c r="M59" s="248"/>
      <c r="N59" s="249">
        <f t="shared" si="7"/>
        <v>0</v>
      </c>
      <c r="O59" s="250"/>
      <c r="P59" s="219"/>
      <c r="Q59" s="220"/>
      <c r="R59" s="221"/>
      <c r="S59" s="138"/>
      <c r="T59" s="139"/>
      <c r="U59" s="207"/>
    </row>
    <row r="60" spans="1:21" ht="12.75">
      <c r="A60" s="137" t="s">
        <v>83</v>
      </c>
      <c r="B60" s="299"/>
      <c r="C60" s="299"/>
      <c r="D60" s="85"/>
      <c r="E60" s="205"/>
      <c r="F60" s="300"/>
      <c r="G60" s="205"/>
      <c r="H60" s="206"/>
      <c r="I60" s="206"/>
      <c r="J60" s="227">
        <f t="shared" si="5"/>
        <v>0</v>
      </c>
      <c r="K60" s="324"/>
      <c r="L60" s="228">
        <f t="shared" si="6"/>
        <v>0</v>
      </c>
      <c r="M60" s="248"/>
      <c r="N60" s="249">
        <f t="shared" si="7"/>
        <v>0</v>
      </c>
      <c r="O60" s="250"/>
      <c r="P60" s="219"/>
      <c r="Q60" s="220"/>
      <c r="R60" s="221"/>
      <c r="S60" s="138"/>
      <c r="T60" s="139"/>
      <c r="U60" s="207"/>
    </row>
    <row r="61" spans="1:21" ht="12.75">
      <c r="A61" s="137" t="s">
        <v>83</v>
      </c>
      <c r="B61" s="299"/>
      <c r="C61" s="299"/>
      <c r="D61" s="85"/>
      <c r="E61" s="205"/>
      <c r="F61" s="300"/>
      <c r="G61" s="205"/>
      <c r="H61" s="206"/>
      <c r="I61" s="206"/>
      <c r="J61" s="227">
        <f t="shared" si="5"/>
        <v>0</v>
      </c>
      <c r="K61" s="324"/>
      <c r="L61" s="228">
        <f t="shared" si="6"/>
        <v>0</v>
      </c>
      <c r="M61" s="248"/>
      <c r="N61" s="249">
        <f t="shared" si="7"/>
        <v>0</v>
      </c>
      <c r="O61" s="250"/>
      <c r="P61" s="219"/>
      <c r="Q61" s="220"/>
      <c r="R61" s="221"/>
      <c r="S61" s="138"/>
      <c r="T61" s="139"/>
      <c r="U61" s="207"/>
    </row>
    <row r="62" spans="1:21" ht="12.75">
      <c r="A62" s="137" t="s">
        <v>83</v>
      </c>
      <c r="B62" s="299"/>
      <c r="C62" s="299"/>
      <c r="D62" s="85"/>
      <c r="E62" s="205"/>
      <c r="F62" s="300"/>
      <c r="G62" s="205"/>
      <c r="H62" s="206"/>
      <c r="I62" s="206"/>
      <c r="J62" s="227">
        <f t="shared" si="5"/>
        <v>0</v>
      </c>
      <c r="K62" s="324"/>
      <c r="L62" s="228">
        <f t="shared" si="6"/>
        <v>0</v>
      </c>
      <c r="M62" s="248"/>
      <c r="N62" s="249">
        <f t="shared" si="7"/>
        <v>0</v>
      </c>
      <c r="O62" s="250"/>
      <c r="P62" s="219"/>
      <c r="Q62" s="220"/>
      <c r="R62" s="221"/>
      <c r="S62" s="138"/>
      <c r="T62" s="139"/>
      <c r="U62" s="207"/>
    </row>
    <row r="63" spans="1:21" ht="12.75">
      <c r="A63" s="137" t="s">
        <v>83</v>
      </c>
      <c r="B63" s="299"/>
      <c r="C63" s="299"/>
      <c r="D63" s="85"/>
      <c r="E63" s="205"/>
      <c r="F63" s="300"/>
      <c r="G63" s="205"/>
      <c r="H63" s="206"/>
      <c r="I63" s="206"/>
      <c r="J63" s="227">
        <f t="shared" si="5"/>
        <v>0</v>
      </c>
      <c r="K63" s="324"/>
      <c r="L63" s="228">
        <f t="shared" si="6"/>
        <v>0</v>
      </c>
      <c r="M63" s="248"/>
      <c r="N63" s="249">
        <f t="shared" si="7"/>
        <v>0</v>
      </c>
      <c r="O63" s="250"/>
      <c r="P63" s="219"/>
      <c r="Q63" s="220"/>
      <c r="R63" s="221"/>
      <c r="S63" s="138"/>
      <c r="T63" s="139"/>
      <c r="U63" s="207"/>
    </row>
    <row r="64" spans="1:21" ht="12.75">
      <c r="A64" s="137" t="s">
        <v>83</v>
      </c>
      <c r="B64" s="299"/>
      <c r="C64" s="299"/>
      <c r="D64" s="85"/>
      <c r="E64" s="205"/>
      <c r="F64" s="300"/>
      <c r="G64" s="205"/>
      <c r="H64" s="206"/>
      <c r="I64" s="206"/>
      <c r="J64" s="227">
        <f t="shared" si="5"/>
        <v>0</v>
      </c>
      <c r="K64" s="324"/>
      <c r="L64" s="228">
        <f t="shared" si="6"/>
        <v>0</v>
      </c>
      <c r="M64" s="248"/>
      <c r="N64" s="249">
        <f t="shared" si="4"/>
        <v>0</v>
      </c>
      <c r="O64" s="250"/>
      <c r="P64" s="219"/>
      <c r="Q64" s="220"/>
      <c r="R64" s="221"/>
      <c r="S64" s="138"/>
      <c r="T64" s="139"/>
      <c r="U64" s="207"/>
    </row>
    <row r="65" spans="1:21" ht="12.75">
      <c r="A65" s="137" t="s">
        <v>83</v>
      </c>
      <c r="B65" s="299"/>
      <c r="C65" s="299"/>
      <c r="D65" s="85"/>
      <c r="E65" s="205"/>
      <c r="F65" s="300"/>
      <c r="G65" s="205"/>
      <c r="H65" s="206"/>
      <c r="I65" s="206"/>
      <c r="J65" s="227">
        <f t="shared" si="5"/>
        <v>0</v>
      </c>
      <c r="K65" s="324"/>
      <c r="L65" s="228">
        <f t="shared" si="6"/>
        <v>0</v>
      </c>
      <c r="M65" s="248"/>
      <c r="N65" s="249">
        <f t="shared" si="4"/>
        <v>0</v>
      </c>
      <c r="O65" s="250"/>
      <c r="P65" s="219"/>
      <c r="Q65" s="220"/>
      <c r="R65" s="221"/>
      <c r="S65" s="138"/>
      <c r="T65" s="139"/>
      <c r="U65" s="207"/>
    </row>
    <row r="66" spans="1:21" ht="12.75">
      <c r="A66" s="137" t="s">
        <v>83</v>
      </c>
      <c r="B66" s="299"/>
      <c r="C66" s="299"/>
      <c r="D66" s="85"/>
      <c r="E66" s="205"/>
      <c r="F66" s="300"/>
      <c r="G66" s="205"/>
      <c r="H66" s="206"/>
      <c r="I66" s="206"/>
      <c r="J66" s="227">
        <f t="shared" si="5"/>
        <v>0</v>
      </c>
      <c r="K66" s="324"/>
      <c r="L66" s="228">
        <f t="shared" si="6"/>
        <v>0</v>
      </c>
      <c r="M66" s="248"/>
      <c r="N66" s="249">
        <f t="shared" si="4"/>
        <v>0</v>
      </c>
      <c r="O66" s="250"/>
      <c r="P66" s="219"/>
      <c r="Q66" s="220"/>
      <c r="R66" s="221"/>
      <c r="S66" s="138"/>
      <c r="T66" s="139"/>
      <c r="U66" s="207"/>
    </row>
    <row r="67" spans="1:21" ht="12.75">
      <c r="A67" s="137" t="s">
        <v>83</v>
      </c>
      <c r="B67" s="299"/>
      <c r="C67" s="299"/>
      <c r="D67" s="85"/>
      <c r="E67" s="205"/>
      <c r="F67" s="300"/>
      <c r="G67" s="205"/>
      <c r="H67" s="206"/>
      <c r="I67" s="206"/>
      <c r="J67" s="227">
        <f t="shared" si="5"/>
        <v>0</v>
      </c>
      <c r="K67" s="324"/>
      <c r="L67" s="228">
        <f t="shared" si="6"/>
        <v>0</v>
      </c>
      <c r="M67" s="248"/>
      <c r="N67" s="249">
        <f t="shared" si="4"/>
        <v>0</v>
      </c>
      <c r="O67" s="250"/>
      <c r="P67" s="219"/>
      <c r="Q67" s="220"/>
      <c r="R67" s="221"/>
      <c r="S67" s="138"/>
      <c r="T67" s="139"/>
      <c r="U67" s="207"/>
    </row>
    <row r="68" spans="1:21" ht="12.75">
      <c r="A68" s="137" t="s">
        <v>83</v>
      </c>
      <c r="B68" s="299"/>
      <c r="C68" s="299"/>
      <c r="D68" s="85"/>
      <c r="E68" s="205"/>
      <c r="F68" s="300"/>
      <c r="G68" s="205"/>
      <c r="H68" s="206"/>
      <c r="I68" s="206"/>
      <c r="J68" s="227">
        <f t="shared" si="5"/>
        <v>0</v>
      </c>
      <c r="K68" s="324"/>
      <c r="L68" s="228">
        <f t="shared" si="6"/>
        <v>0</v>
      </c>
      <c r="M68" s="248"/>
      <c r="N68" s="249">
        <f t="shared" si="4"/>
        <v>0</v>
      </c>
      <c r="O68" s="250"/>
      <c r="P68" s="219"/>
      <c r="Q68" s="220"/>
      <c r="R68" s="221"/>
      <c r="S68" s="138"/>
      <c r="T68" s="139"/>
      <c r="U68" s="207"/>
    </row>
    <row r="69" spans="1:21" ht="12.75">
      <c r="A69" s="137" t="s">
        <v>83</v>
      </c>
      <c r="B69" s="299"/>
      <c r="C69" s="299"/>
      <c r="D69" s="85"/>
      <c r="E69" s="205"/>
      <c r="F69" s="300"/>
      <c r="G69" s="205"/>
      <c r="H69" s="206"/>
      <c r="I69" s="206"/>
      <c r="J69" s="227">
        <f t="shared" si="5"/>
        <v>0</v>
      </c>
      <c r="K69" s="324"/>
      <c r="L69" s="228">
        <f t="shared" si="6"/>
        <v>0</v>
      </c>
      <c r="M69" s="248"/>
      <c r="N69" s="249">
        <f t="shared" si="4"/>
        <v>0</v>
      </c>
      <c r="O69" s="250"/>
      <c r="P69" s="219"/>
      <c r="Q69" s="220"/>
      <c r="R69" s="221"/>
      <c r="S69" s="138"/>
      <c r="T69" s="139"/>
      <c r="U69" s="207"/>
    </row>
    <row r="70" spans="1:21" ht="12.75">
      <c r="A70" s="137" t="s">
        <v>83</v>
      </c>
      <c r="B70" s="299"/>
      <c r="C70" s="299"/>
      <c r="D70" s="85"/>
      <c r="E70" s="205"/>
      <c r="F70" s="300"/>
      <c r="G70" s="205"/>
      <c r="H70" s="206"/>
      <c r="I70" s="206"/>
      <c r="J70" s="227">
        <f t="shared" si="5"/>
        <v>0</v>
      </c>
      <c r="K70" s="324"/>
      <c r="L70" s="228">
        <f t="shared" si="6"/>
        <v>0</v>
      </c>
      <c r="M70" s="248"/>
      <c r="N70" s="249">
        <f t="shared" si="4"/>
        <v>0</v>
      </c>
      <c r="O70" s="250"/>
      <c r="P70" s="219"/>
      <c r="Q70" s="220"/>
      <c r="R70" s="221"/>
      <c r="S70" s="138"/>
      <c r="T70" s="139"/>
      <c r="U70" s="207"/>
    </row>
    <row r="71" spans="1:21" ht="12.75">
      <c r="A71" s="137" t="s">
        <v>83</v>
      </c>
      <c r="B71" s="299"/>
      <c r="C71" s="299"/>
      <c r="D71" s="85"/>
      <c r="E71" s="205"/>
      <c r="F71" s="300"/>
      <c r="G71" s="205"/>
      <c r="H71" s="206"/>
      <c r="I71" s="206"/>
      <c r="J71" s="227">
        <f t="shared" si="5"/>
        <v>0</v>
      </c>
      <c r="K71" s="324"/>
      <c r="L71" s="228">
        <f t="shared" si="6"/>
        <v>0</v>
      </c>
      <c r="M71" s="248"/>
      <c r="N71" s="249">
        <f t="shared" si="4"/>
        <v>0</v>
      </c>
      <c r="O71" s="250"/>
      <c r="P71" s="219"/>
      <c r="Q71" s="220"/>
      <c r="R71" s="221"/>
      <c r="S71" s="138"/>
      <c r="T71" s="139"/>
      <c r="U71" s="207"/>
    </row>
    <row r="72" spans="1:21" ht="12.75">
      <c r="A72" s="137" t="s">
        <v>83</v>
      </c>
      <c r="B72" s="299"/>
      <c r="C72" s="299"/>
      <c r="D72" s="85"/>
      <c r="E72" s="205"/>
      <c r="F72" s="300"/>
      <c r="G72" s="205"/>
      <c r="H72" s="206"/>
      <c r="I72" s="206"/>
      <c r="J72" s="227">
        <f t="shared" si="5"/>
        <v>0</v>
      </c>
      <c r="K72" s="324"/>
      <c r="L72" s="228">
        <f t="shared" si="6"/>
        <v>0</v>
      </c>
      <c r="M72" s="248"/>
      <c r="N72" s="249">
        <f t="shared" si="4"/>
        <v>0</v>
      </c>
      <c r="O72" s="250"/>
      <c r="P72" s="219"/>
      <c r="Q72" s="220"/>
      <c r="R72" s="221"/>
      <c r="S72" s="138"/>
      <c r="T72" s="139"/>
      <c r="U72" s="207"/>
    </row>
    <row r="73" spans="1:21" ht="12.75">
      <c r="A73" s="137" t="s">
        <v>83</v>
      </c>
      <c r="B73" s="301"/>
      <c r="C73" s="301"/>
      <c r="D73" s="209"/>
      <c r="E73" s="302"/>
      <c r="F73" s="303"/>
      <c r="G73" s="302"/>
      <c r="H73" s="304"/>
      <c r="I73" s="304"/>
      <c r="J73" s="227">
        <f t="shared" si="5"/>
        <v>0</v>
      </c>
      <c r="K73" s="325"/>
      <c r="L73" s="228">
        <f t="shared" si="6"/>
        <v>0</v>
      </c>
      <c r="M73" s="251"/>
      <c r="N73" s="249">
        <f t="shared" si="4"/>
        <v>0</v>
      </c>
      <c r="O73" s="252"/>
      <c r="P73" s="219"/>
      <c r="Q73" s="220"/>
      <c r="R73" s="221"/>
      <c r="S73" s="138"/>
      <c r="T73" s="139"/>
      <c r="U73" s="207"/>
    </row>
    <row r="74" spans="1:21" ht="12.75">
      <c r="A74" s="137" t="s">
        <v>83</v>
      </c>
      <c r="B74" s="305"/>
      <c r="C74" s="299"/>
      <c r="D74" s="85"/>
      <c r="E74" s="205"/>
      <c r="F74" s="300"/>
      <c r="G74" s="205"/>
      <c r="H74" s="206"/>
      <c r="I74" s="206"/>
      <c r="J74" s="227">
        <f t="shared" si="5"/>
        <v>0</v>
      </c>
      <c r="K74" s="324"/>
      <c r="L74" s="228">
        <f t="shared" si="6"/>
        <v>0</v>
      </c>
      <c r="M74" s="248"/>
      <c r="N74" s="249">
        <f t="shared" si="4"/>
        <v>0</v>
      </c>
      <c r="O74" s="250"/>
      <c r="P74" s="219"/>
      <c r="Q74" s="220"/>
      <c r="R74" s="221"/>
      <c r="S74" s="138"/>
      <c r="T74" s="139"/>
      <c r="U74" s="207"/>
    </row>
    <row r="75" spans="1:21" ht="12.75">
      <c r="A75" s="137" t="s">
        <v>83</v>
      </c>
      <c r="B75" s="299"/>
      <c r="C75" s="299"/>
      <c r="D75" s="85"/>
      <c r="E75" s="205"/>
      <c r="F75" s="300"/>
      <c r="G75" s="205"/>
      <c r="H75" s="206"/>
      <c r="I75" s="206"/>
      <c r="J75" s="227">
        <f t="shared" si="5"/>
        <v>0</v>
      </c>
      <c r="K75" s="324"/>
      <c r="L75" s="228">
        <f t="shared" si="6"/>
        <v>0</v>
      </c>
      <c r="M75" s="248"/>
      <c r="N75" s="249">
        <f t="shared" si="4"/>
        <v>0</v>
      </c>
      <c r="O75" s="250"/>
      <c r="P75" s="219"/>
      <c r="Q75" s="220"/>
      <c r="R75" s="221"/>
      <c r="S75" s="138"/>
      <c r="T75" s="139"/>
      <c r="U75" s="207"/>
    </row>
    <row r="76" spans="1:21" ht="12.75">
      <c r="A76" s="137" t="s">
        <v>83</v>
      </c>
      <c r="B76" s="299"/>
      <c r="C76" s="299"/>
      <c r="D76" s="85"/>
      <c r="E76" s="205"/>
      <c r="F76" s="300"/>
      <c r="G76" s="205"/>
      <c r="H76" s="206"/>
      <c r="I76" s="206"/>
      <c r="J76" s="227">
        <f t="shared" si="5"/>
        <v>0</v>
      </c>
      <c r="K76" s="324"/>
      <c r="L76" s="228">
        <f t="shared" si="6"/>
        <v>0</v>
      </c>
      <c r="M76" s="248"/>
      <c r="N76" s="249">
        <f t="shared" si="4"/>
        <v>0</v>
      </c>
      <c r="O76" s="250"/>
      <c r="P76" s="219"/>
      <c r="Q76" s="220"/>
      <c r="R76" s="221"/>
      <c r="S76" s="138"/>
      <c r="T76" s="139"/>
      <c r="U76" s="207"/>
    </row>
    <row r="77" spans="1:21" ht="12.75">
      <c r="A77" s="137" t="s">
        <v>83</v>
      </c>
      <c r="B77" s="299"/>
      <c r="C77" s="299"/>
      <c r="D77" s="85"/>
      <c r="E77" s="205"/>
      <c r="F77" s="300"/>
      <c r="G77" s="205"/>
      <c r="H77" s="206"/>
      <c r="I77" s="206"/>
      <c r="J77" s="227">
        <f t="shared" si="5"/>
        <v>0</v>
      </c>
      <c r="K77" s="324"/>
      <c r="L77" s="228">
        <f t="shared" si="6"/>
        <v>0</v>
      </c>
      <c r="M77" s="251"/>
      <c r="N77" s="249">
        <f t="shared" si="4"/>
        <v>0</v>
      </c>
      <c r="O77" s="252"/>
      <c r="P77" s="219"/>
      <c r="Q77" s="220"/>
      <c r="R77" s="221"/>
      <c r="S77" s="138"/>
      <c r="T77" s="139"/>
      <c r="U77" s="207"/>
    </row>
    <row r="78" spans="1:21" ht="12.75">
      <c r="A78" s="137" t="s">
        <v>83</v>
      </c>
      <c r="B78" s="301"/>
      <c r="C78" s="301"/>
      <c r="D78" s="209"/>
      <c r="E78" s="302"/>
      <c r="F78" s="303"/>
      <c r="G78" s="302"/>
      <c r="H78" s="304"/>
      <c r="I78" s="304"/>
      <c r="J78" s="227">
        <f t="shared" si="5"/>
        <v>0</v>
      </c>
      <c r="K78" s="325"/>
      <c r="L78" s="228">
        <f t="shared" si="6"/>
        <v>0</v>
      </c>
      <c r="M78" s="248"/>
      <c r="N78" s="249">
        <f t="shared" si="4"/>
        <v>0</v>
      </c>
      <c r="O78" s="250"/>
      <c r="P78" s="219"/>
      <c r="Q78" s="220"/>
      <c r="R78" s="221"/>
      <c r="S78" s="138"/>
      <c r="T78" s="139"/>
      <c r="U78" s="207"/>
    </row>
    <row r="79" spans="1:21" ht="12.75">
      <c r="A79" s="137" t="s">
        <v>83</v>
      </c>
      <c r="B79" s="299"/>
      <c r="C79" s="299"/>
      <c r="D79" s="85"/>
      <c r="E79" s="205"/>
      <c r="F79" s="300"/>
      <c r="G79" s="205"/>
      <c r="H79" s="206"/>
      <c r="I79" s="206"/>
      <c r="J79" s="227">
        <f t="shared" si="5"/>
        <v>0</v>
      </c>
      <c r="K79" s="324"/>
      <c r="L79" s="228">
        <f t="shared" si="6"/>
        <v>0</v>
      </c>
      <c r="M79" s="248"/>
      <c r="N79" s="249">
        <f t="shared" si="4"/>
        <v>0</v>
      </c>
      <c r="O79" s="250"/>
      <c r="P79" s="219"/>
      <c r="Q79" s="220"/>
      <c r="R79" s="221"/>
      <c r="S79" s="138"/>
      <c r="T79" s="139"/>
      <c r="U79" s="207"/>
    </row>
    <row r="80" spans="1:21" ht="12.75">
      <c r="A80" s="137" t="s">
        <v>83</v>
      </c>
      <c r="B80" s="299"/>
      <c r="C80" s="299"/>
      <c r="D80" s="85"/>
      <c r="E80" s="205"/>
      <c r="F80" s="300"/>
      <c r="G80" s="205"/>
      <c r="H80" s="206"/>
      <c r="I80" s="206"/>
      <c r="J80" s="227">
        <f t="shared" si="5"/>
        <v>0</v>
      </c>
      <c r="K80" s="324"/>
      <c r="L80" s="228">
        <f t="shared" si="6"/>
        <v>0</v>
      </c>
      <c r="M80" s="248"/>
      <c r="N80" s="249">
        <f t="shared" si="4"/>
        <v>0</v>
      </c>
      <c r="O80" s="250"/>
      <c r="P80" s="219"/>
      <c r="Q80" s="220"/>
      <c r="R80" s="221"/>
      <c r="S80" s="138"/>
      <c r="T80" s="139"/>
      <c r="U80" s="207"/>
    </row>
    <row r="81" spans="1:21" ht="12.75">
      <c r="A81" s="137" t="s">
        <v>83</v>
      </c>
      <c r="B81" s="299"/>
      <c r="C81" s="299"/>
      <c r="D81" s="85"/>
      <c r="E81" s="205"/>
      <c r="F81" s="300"/>
      <c r="G81" s="205"/>
      <c r="H81" s="206"/>
      <c r="I81" s="206"/>
      <c r="J81" s="227">
        <f t="shared" si="5"/>
        <v>0</v>
      </c>
      <c r="K81" s="324"/>
      <c r="L81" s="228">
        <f t="shared" si="6"/>
        <v>0</v>
      </c>
      <c r="M81" s="248"/>
      <c r="N81" s="249">
        <f t="shared" si="4"/>
        <v>0</v>
      </c>
      <c r="O81" s="250"/>
      <c r="P81" s="219"/>
      <c r="Q81" s="220"/>
      <c r="R81" s="221"/>
      <c r="S81" s="138"/>
      <c r="T81" s="139"/>
      <c r="U81" s="207"/>
    </row>
    <row r="82" spans="1:21" ht="12.75">
      <c r="A82" s="137" t="s">
        <v>83</v>
      </c>
      <c r="B82" s="299"/>
      <c r="C82" s="299"/>
      <c r="D82" s="85"/>
      <c r="E82" s="205"/>
      <c r="F82" s="300"/>
      <c r="G82" s="205"/>
      <c r="H82" s="206"/>
      <c r="I82" s="206"/>
      <c r="J82" s="227">
        <f t="shared" si="5"/>
        <v>0</v>
      </c>
      <c r="K82" s="324"/>
      <c r="L82" s="228">
        <f t="shared" si="6"/>
        <v>0</v>
      </c>
      <c r="M82" s="248"/>
      <c r="N82" s="249">
        <f t="shared" si="4"/>
        <v>0</v>
      </c>
      <c r="O82" s="250"/>
      <c r="P82" s="219"/>
      <c r="Q82" s="220"/>
      <c r="R82" s="221"/>
      <c r="S82" s="138"/>
      <c r="T82" s="139"/>
      <c r="U82" s="207"/>
    </row>
    <row r="83" spans="1:21" ht="12.75">
      <c r="A83" s="140" t="s">
        <v>83</v>
      </c>
      <c r="B83" s="306"/>
      <c r="C83" s="306"/>
      <c r="D83" s="307"/>
      <c r="E83" s="308"/>
      <c r="F83" s="309"/>
      <c r="G83" s="308"/>
      <c r="H83" s="310"/>
      <c r="I83" s="310"/>
      <c r="J83" s="227">
        <f t="shared" si="5"/>
        <v>0</v>
      </c>
      <c r="K83" s="326"/>
      <c r="L83" s="228">
        <f t="shared" si="6"/>
        <v>0</v>
      </c>
      <c r="M83" s="248"/>
      <c r="N83" s="249">
        <f>L83+M83</f>
        <v>0</v>
      </c>
      <c r="O83" s="250"/>
      <c r="P83" s="219"/>
      <c r="Q83" s="220"/>
      <c r="R83" s="221"/>
      <c r="S83" s="138"/>
      <c r="T83" s="139"/>
      <c r="U83" s="207"/>
    </row>
    <row r="84" spans="1:21" s="149" customFormat="1" ht="13.5" thickBot="1">
      <c r="A84" s="141" t="s">
        <v>147</v>
      </c>
      <c r="B84" s="142"/>
      <c r="C84" s="142"/>
      <c r="D84" s="143"/>
      <c r="E84" s="144"/>
      <c r="F84" s="145"/>
      <c r="G84" s="143"/>
      <c r="H84" s="143"/>
      <c r="I84" s="143"/>
      <c r="J84" s="143"/>
      <c r="K84" s="143"/>
      <c r="L84" s="184">
        <f>SUM(L4:L83)</f>
        <v>0</v>
      </c>
      <c r="M84" s="290">
        <f>SUM(M4:M83)</f>
        <v>0</v>
      </c>
      <c r="N84" s="253">
        <f>SUM(N4:N83)</f>
        <v>0</v>
      </c>
      <c r="O84" s="254"/>
      <c r="P84" s="222">
        <f>SUM(P4:P83)</f>
        <v>0</v>
      </c>
      <c r="Q84" s="284">
        <f>SUM(Q4:Q83)</f>
        <v>0</v>
      </c>
      <c r="R84" s="223"/>
      <c r="S84" s="147">
        <f>SUM(S4:S83)</f>
        <v>0</v>
      </c>
      <c r="T84" s="285">
        <f>SUM(T4:T83)</f>
        <v>0</v>
      </c>
      <c r="U84" s="148"/>
    </row>
    <row r="85" spans="2:21" ht="14.25" thickBot="1" thickTop="1">
      <c r="B85" s="353" t="s">
        <v>84</v>
      </c>
      <c r="C85" s="354"/>
      <c r="D85" s="354"/>
      <c r="E85" s="354"/>
      <c r="F85" s="354"/>
      <c r="G85" s="354"/>
      <c r="H85" s="354"/>
      <c r="I85" s="354"/>
      <c r="J85" s="354"/>
      <c r="K85" s="354"/>
      <c r="L85" s="356"/>
      <c r="M85" s="357" t="s">
        <v>140</v>
      </c>
      <c r="N85" s="358"/>
      <c r="O85" s="359"/>
      <c r="P85" s="345" t="s">
        <v>161</v>
      </c>
      <c r="Q85" s="346"/>
      <c r="R85" s="347"/>
      <c r="S85" s="348" t="s">
        <v>162</v>
      </c>
      <c r="T85" s="349"/>
      <c r="U85" s="350"/>
    </row>
    <row r="86" spans="1:21" ht="52.5" thickBot="1" thickTop="1">
      <c r="A86" s="362" t="str">
        <f>A2</f>
        <v>Poste budgétaire</v>
      </c>
      <c r="B86" s="121" t="s">
        <v>102</v>
      </c>
      <c r="C86" s="121" t="s">
        <v>151</v>
      </c>
      <c r="D86" s="122" t="str">
        <f>D2</f>
        <v>Objet </v>
      </c>
      <c r="E86" s="122" t="s">
        <v>85</v>
      </c>
      <c r="F86" s="122" t="s">
        <v>86</v>
      </c>
      <c r="G86" s="122" t="str">
        <f>G2</f>
        <v>Date acquittement/perception</v>
      </c>
      <c r="H86" s="122" t="s">
        <v>87</v>
      </c>
      <c r="I86" s="122" t="s">
        <v>88</v>
      </c>
      <c r="J86" s="123" t="s">
        <v>89</v>
      </c>
      <c r="K86" s="124" t="s">
        <v>121</v>
      </c>
      <c r="L86" s="125" t="s">
        <v>104</v>
      </c>
      <c r="M86" s="242" t="s">
        <v>31</v>
      </c>
      <c r="N86" s="243" t="s">
        <v>90</v>
      </c>
      <c r="O86" s="255" t="s">
        <v>91</v>
      </c>
      <c r="P86" s="213" t="str">
        <f aca="true" t="shared" si="8" ref="P86:U86">M86</f>
        <v>Correction</v>
      </c>
      <c r="Q86" s="214" t="str">
        <f t="shared" si="8"/>
        <v>Montant éligible</v>
      </c>
      <c r="R86" s="215" t="str">
        <f t="shared" si="8"/>
        <v>Observations</v>
      </c>
      <c r="S86" s="126" t="str">
        <f t="shared" si="8"/>
        <v>Correction</v>
      </c>
      <c r="T86" s="127" t="str">
        <f t="shared" si="8"/>
        <v>Montant éligible</v>
      </c>
      <c r="U86" s="128" t="str">
        <f t="shared" si="8"/>
        <v>Observations</v>
      </c>
    </row>
    <row r="87" spans="1:21" ht="13.5" thickTop="1">
      <c r="A87" s="363"/>
      <c r="B87" s="129" t="s">
        <v>92</v>
      </c>
      <c r="C87" s="129" t="s">
        <v>93</v>
      </c>
      <c r="D87" s="130" t="s">
        <v>94</v>
      </c>
      <c r="E87" s="130" t="s">
        <v>95</v>
      </c>
      <c r="F87" s="130" t="s">
        <v>96</v>
      </c>
      <c r="G87" s="130" t="s">
        <v>97</v>
      </c>
      <c r="H87" s="130" t="s">
        <v>98</v>
      </c>
      <c r="I87" s="130" t="s">
        <v>99</v>
      </c>
      <c r="J87" s="131" t="s">
        <v>100</v>
      </c>
      <c r="K87" s="131" t="s">
        <v>105</v>
      </c>
      <c r="L87" s="132" t="s">
        <v>106</v>
      </c>
      <c r="M87" s="245"/>
      <c r="N87" s="246"/>
      <c r="O87" s="256"/>
      <c r="P87" s="216"/>
      <c r="Q87" s="217"/>
      <c r="R87" s="218"/>
      <c r="S87" s="133"/>
      <c r="T87" s="134"/>
      <c r="U87" s="135"/>
    </row>
    <row r="88" spans="1:21" ht="12.75">
      <c r="A88" s="150" t="s">
        <v>146</v>
      </c>
      <c r="B88" s="299"/>
      <c r="C88" s="299"/>
      <c r="D88" s="85"/>
      <c r="E88" s="205"/>
      <c r="F88" s="300"/>
      <c r="G88" s="205"/>
      <c r="H88" s="206"/>
      <c r="I88" s="206"/>
      <c r="J88" s="227">
        <f aca="true" t="shared" si="9" ref="J88:J130">H88-I88</f>
        <v>0</v>
      </c>
      <c r="K88" s="324"/>
      <c r="L88" s="228">
        <f aca="true" t="shared" si="10" ref="L88:L130">J88*K88</f>
        <v>0</v>
      </c>
      <c r="M88" s="248"/>
      <c r="N88" s="249">
        <f aca="true" t="shared" si="11" ref="N88:N130">L88+M88</f>
        <v>0</v>
      </c>
      <c r="O88" s="334"/>
      <c r="P88" s="216"/>
      <c r="Q88" s="217"/>
      <c r="R88" s="218"/>
      <c r="S88" s="133"/>
      <c r="T88" s="134"/>
      <c r="U88" s="135"/>
    </row>
    <row r="89" spans="1:21" ht="12.75">
      <c r="A89" s="150" t="s">
        <v>146</v>
      </c>
      <c r="B89" s="299"/>
      <c r="C89" s="299"/>
      <c r="D89" s="85"/>
      <c r="E89" s="205"/>
      <c r="F89" s="300"/>
      <c r="G89" s="205"/>
      <c r="H89" s="206"/>
      <c r="I89" s="206"/>
      <c r="J89" s="227">
        <f t="shared" si="9"/>
        <v>0</v>
      </c>
      <c r="K89" s="324"/>
      <c r="L89" s="228">
        <f t="shared" si="10"/>
        <v>0</v>
      </c>
      <c r="M89" s="248"/>
      <c r="N89" s="249">
        <f t="shared" si="11"/>
        <v>0</v>
      </c>
      <c r="O89" s="334"/>
      <c r="P89" s="216"/>
      <c r="Q89" s="217"/>
      <c r="R89" s="218"/>
      <c r="S89" s="133"/>
      <c r="T89" s="134"/>
      <c r="U89" s="135"/>
    </row>
    <row r="90" spans="1:21" ht="12.75">
      <c r="A90" s="150" t="s">
        <v>146</v>
      </c>
      <c r="B90" s="299"/>
      <c r="C90" s="299"/>
      <c r="D90" s="85"/>
      <c r="E90" s="205"/>
      <c r="F90" s="300"/>
      <c r="G90" s="205"/>
      <c r="H90" s="206"/>
      <c r="I90" s="206"/>
      <c r="J90" s="227">
        <f t="shared" si="9"/>
        <v>0</v>
      </c>
      <c r="K90" s="324"/>
      <c r="L90" s="228">
        <f t="shared" si="10"/>
        <v>0</v>
      </c>
      <c r="M90" s="248"/>
      <c r="N90" s="249">
        <f t="shared" si="11"/>
        <v>0</v>
      </c>
      <c r="O90" s="334"/>
      <c r="P90" s="216"/>
      <c r="Q90" s="217"/>
      <c r="R90" s="218"/>
      <c r="S90" s="133"/>
      <c r="T90" s="134"/>
      <c r="U90" s="135"/>
    </row>
    <row r="91" spans="1:21" ht="12.75">
      <c r="A91" s="150" t="s">
        <v>146</v>
      </c>
      <c r="B91" s="299"/>
      <c r="C91" s="299"/>
      <c r="D91" s="85"/>
      <c r="E91" s="205"/>
      <c r="F91" s="300"/>
      <c r="G91" s="205"/>
      <c r="H91" s="206"/>
      <c r="I91" s="206"/>
      <c r="J91" s="227">
        <f t="shared" si="9"/>
        <v>0</v>
      </c>
      <c r="K91" s="324"/>
      <c r="L91" s="228">
        <f t="shared" si="10"/>
        <v>0</v>
      </c>
      <c r="M91" s="248"/>
      <c r="N91" s="249">
        <f t="shared" si="11"/>
        <v>0</v>
      </c>
      <c r="O91" s="334"/>
      <c r="P91" s="216"/>
      <c r="Q91" s="217"/>
      <c r="R91" s="218"/>
      <c r="S91" s="133"/>
      <c r="T91" s="134"/>
      <c r="U91" s="135"/>
    </row>
    <row r="92" spans="1:21" ht="12.75">
      <c r="A92" s="150" t="s">
        <v>146</v>
      </c>
      <c r="B92" s="299"/>
      <c r="C92" s="299"/>
      <c r="D92" s="85"/>
      <c r="E92" s="205"/>
      <c r="F92" s="300"/>
      <c r="G92" s="205"/>
      <c r="H92" s="206"/>
      <c r="I92" s="206"/>
      <c r="J92" s="227">
        <f t="shared" si="9"/>
        <v>0</v>
      </c>
      <c r="K92" s="324"/>
      <c r="L92" s="228">
        <f t="shared" si="10"/>
        <v>0</v>
      </c>
      <c r="M92" s="248"/>
      <c r="N92" s="249">
        <f t="shared" si="11"/>
        <v>0</v>
      </c>
      <c r="O92" s="334"/>
      <c r="P92" s="216"/>
      <c r="Q92" s="217"/>
      <c r="R92" s="218"/>
      <c r="S92" s="133"/>
      <c r="T92" s="134"/>
      <c r="U92" s="135"/>
    </row>
    <row r="93" spans="1:21" ht="12.75">
      <c r="A93" s="150" t="s">
        <v>146</v>
      </c>
      <c r="B93" s="299"/>
      <c r="C93" s="299"/>
      <c r="D93" s="85"/>
      <c r="E93" s="205"/>
      <c r="F93" s="300"/>
      <c r="G93" s="205"/>
      <c r="H93" s="206"/>
      <c r="I93" s="206"/>
      <c r="J93" s="227">
        <f t="shared" si="9"/>
        <v>0</v>
      </c>
      <c r="K93" s="324"/>
      <c r="L93" s="228">
        <f t="shared" si="10"/>
        <v>0</v>
      </c>
      <c r="M93" s="248"/>
      <c r="N93" s="249">
        <f t="shared" si="11"/>
        <v>0</v>
      </c>
      <c r="O93" s="334"/>
      <c r="P93" s="216"/>
      <c r="Q93" s="217"/>
      <c r="R93" s="218"/>
      <c r="S93" s="133"/>
      <c r="T93" s="134"/>
      <c r="U93" s="135"/>
    </row>
    <row r="94" spans="1:21" ht="12.75">
      <c r="A94" s="150" t="s">
        <v>146</v>
      </c>
      <c r="B94" s="299"/>
      <c r="C94" s="299"/>
      <c r="D94" s="85"/>
      <c r="E94" s="205"/>
      <c r="F94" s="300"/>
      <c r="G94" s="205"/>
      <c r="H94" s="206"/>
      <c r="I94" s="206"/>
      <c r="J94" s="227">
        <f t="shared" si="9"/>
        <v>0</v>
      </c>
      <c r="K94" s="324"/>
      <c r="L94" s="228">
        <f t="shared" si="10"/>
        <v>0</v>
      </c>
      <c r="M94" s="248"/>
      <c r="N94" s="249">
        <f t="shared" si="11"/>
        <v>0</v>
      </c>
      <c r="O94" s="334"/>
      <c r="P94" s="216"/>
      <c r="Q94" s="217"/>
      <c r="R94" s="218"/>
      <c r="S94" s="133"/>
      <c r="T94" s="134"/>
      <c r="U94" s="135"/>
    </row>
    <row r="95" spans="1:21" ht="12.75">
      <c r="A95" s="150" t="s">
        <v>146</v>
      </c>
      <c r="B95" s="299"/>
      <c r="C95" s="299"/>
      <c r="D95" s="85"/>
      <c r="E95" s="205"/>
      <c r="F95" s="300"/>
      <c r="G95" s="205"/>
      <c r="H95" s="206"/>
      <c r="I95" s="206"/>
      <c r="J95" s="227">
        <f t="shared" si="9"/>
        <v>0</v>
      </c>
      <c r="K95" s="324"/>
      <c r="L95" s="228">
        <f t="shared" si="10"/>
        <v>0</v>
      </c>
      <c r="M95" s="248"/>
      <c r="N95" s="249">
        <f t="shared" si="11"/>
        <v>0</v>
      </c>
      <c r="O95" s="334"/>
      <c r="P95" s="216"/>
      <c r="Q95" s="217"/>
      <c r="R95" s="218"/>
      <c r="S95" s="133"/>
      <c r="T95" s="134"/>
      <c r="U95" s="135"/>
    </row>
    <row r="96" spans="1:21" ht="12.75">
      <c r="A96" s="150" t="s">
        <v>146</v>
      </c>
      <c r="B96" s="299"/>
      <c r="C96" s="299"/>
      <c r="D96" s="85"/>
      <c r="E96" s="205"/>
      <c r="F96" s="300"/>
      <c r="G96" s="205"/>
      <c r="H96" s="206"/>
      <c r="I96" s="206"/>
      <c r="J96" s="227">
        <f t="shared" si="9"/>
        <v>0</v>
      </c>
      <c r="K96" s="324"/>
      <c r="L96" s="228">
        <f t="shared" si="10"/>
        <v>0</v>
      </c>
      <c r="M96" s="248"/>
      <c r="N96" s="249">
        <f t="shared" si="11"/>
        <v>0</v>
      </c>
      <c r="O96" s="334"/>
      <c r="P96" s="216"/>
      <c r="Q96" s="217"/>
      <c r="R96" s="218"/>
      <c r="S96" s="133"/>
      <c r="T96" s="134"/>
      <c r="U96" s="135"/>
    </row>
    <row r="97" spans="1:21" ht="12.75">
      <c r="A97" s="150" t="s">
        <v>146</v>
      </c>
      <c r="B97" s="299"/>
      <c r="C97" s="299"/>
      <c r="D97" s="85"/>
      <c r="E97" s="205"/>
      <c r="F97" s="300"/>
      <c r="G97" s="205"/>
      <c r="H97" s="206"/>
      <c r="I97" s="206"/>
      <c r="J97" s="227">
        <f t="shared" si="9"/>
        <v>0</v>
      </c>
      <c r="K97" s="324"/>
      <c r="L97" s="228">
        <f t="shared" si="10"/>
        <v>0</v>
      </c>
      <c r="M97" s="248"/>
      <c r="N97" s="249">
        <f t="shared" si="11"/>
        <v>0</v>
      </c>
      <c r="O97" s="334"/>
      <c r="P97" s="216"/>
      <c r="Q97" s="217"/>
      <c r="R97" s="218"/>
      <c r="S97" s="133"/>
      <c r="T97" s="134"/>
      <c r="U97" s="135"/>
    </row>
    <row r="98" spans="1:21" ht="12.75">
      <c r="A98" s="150" t="s">
        <v>146</v>
      </c>
      <c r="B98" s="299"/>
      <c r="C98" s="299"/>
      <c r="D98" s="85"/>
      <c r="E98" s="205"/>
      <c r="F98" s="300"/>
      <c r="G98" s="205"/>
      <c r="H98" s="206"/>
      <c r="I98" s="206"/>
      <c r="J98" s="227">
        <f t="shared" si="9"/>
        <v>0</v>
      </c>
      <c r="K98" s="324"/>
      <c r="L98" s="228">
        <f t="shared" si="10"/>
        <v>0</v>
      </c>
      <c r="M98" s="248"/>
      <c r="N98" s="249">
        <f t="shared" si="11"/>
        <v>0</v>
      </c>
      <c r="O98" s="334"/>
      <c r="P98" s="216"/>
      <c r="Q98" s="217"/>
      <c r="R98" s="218"/>
      <c r="S98" s="133"/>
      <c r="T98" s="134"/>
      <c r="U98" s="135"/>
    </row>
    <row r="99" spans="1:21" ht="12.75">
      <c r="A99" s="150" t="s">
        <v>146</v>
      </c>
      <c r="B99" s="299"/>
      <c r="C99" s="299"/>
      <c r="D99" s="85"/>
      <c r="E99" s="205"/>
      <c r="F99" s="300"/>
      <c r="G99" s="205"/>
      <c r="H99" s="206"/>
      <c r="I99" s="206"/>
      <c r="J99" s="227">
        <f t="shared" si="9"/>
        <v>0</v>
      </c>
      <c r="K99" s="324"/>
      <c r="L99" s="228">
        <f t="shared" si="10"/>
        <v>0</v>
      </c>
      <c r="M99" s="248"/>
      <c r="N99" s="249">
        <f t="shared" si="11"/>
        <v>0</v>
      </c>
      <c r="O99" s="334"/>
      <c r="P99" s="216"/>
      <c r="Q99" s="217"/>
      <c r="R99" s="218"/>
      <c r="S99" s="133"/>
      <c r="T99" s="134"/>
      <c r="U99" s="135"/>
    </row>
    <row r="100" spans="1:21" ht="12.75">
      <c r="A100" s="150" t="s">
        <v>146</v>
      </c>
      <c r="B100" s="299"/>
      <c r="C100" s="299"/>
      <c r="D100" s="85"/>
      <c r="E100" s="205"/>
      <c r="F100" s="300"/>
      <c r="G100" s="205"/>
      <c r="H100" s="206"/>
      <c r="I100" s="206"/>
      <c r="J100" s="227">
        <f t="shared" si="9"/>
        <v>0</v>
      </c>
      <c r="K100" s="324"/>
      <c r="L100" s="228">
        <f t="shared" si="10"/>
        <v>0</v>
      </c>
      <c r="M100" s="248"/>
      <c r="N100" s="249">
        <f t="shared" si="11"/>
        <v>0</v>
      </c>
      <c r="O100" s="334"/>
      <c r="P100" s="216"/>
      <c r="Q100" s="217"/>
      <c r="R100" s="218"/>
      <c r="S100" s="133"/>
      <c r="T100" s="134"/>
      <c r="U100" s="135"/>
    </row>
    <row r="101" spans="1:21" ht="12.75">
      <c r="A101" s="150" t="s">
        <v>146</v>
      </c>
      <c r="B101" s="299"/>
      <c r="C101" s="299"/>
      <c r="D101" s="85"/>
      <c r="E101" s="205"/>
      <c r="F101" s="300"/>
      <c r="G101" s="205"/>
      <c r="H101" s="206"/>
      <c r="I101" s="206"/>
      <c r="J101" s="227">
        <f t="shared" si="9"/>
        <v>0</v>
      </c>
      <c r="K101" s="324"/>
      <c r="L101" s="228">
        <f t="shared" si="10"/>
        <v>0</v>
      </c>
      <c r="M101" s="248"/>
      <c r="N101" s="249">
        <f t="shared" si="11"/>
        <v>0</v>
      </c>
      <c r="O101" s="334"/>
      <c r="P101" s="216"/>
      <c r="Q101" s="217"/>
      <c r="R101" s="218"/>
      <c r="S101" s="133"/>
      <c r="T101" s="134"/>
      <c r="U101" s="135"/>
    </row>
    <row r="102" spans="1:21" ht="12.75">
      <c r="A102" s="150" t="s">
        <v>146</v>
      </c>
      <c r="B102" s="299"/>
      <c r="C102" s="299"/>
      <c r="D102" s="85"/>
      <c r="E102" s="205"/>
      <c r="F102" s="300"/>
      <c r="G102" s="205"/>
      <c r="H102" s="206"/>
      <c r="I102" s="206"/>
      <c r="J102" s="227">
        <f t="shared" si="9"/>
        <v>0</v>
      </c>
      <c r="K102" s="324"/>
      <c r="L102" s="228">
        <f t="shared" si="10"/>
        <v>0</v>
      </c>
      <c r="M102" s="248"/>
      <c r="N102" s="249">
        <f t="shared" si="11"/>
        <v>0</v>
      </c>
      <c r="O102" s="334"/>
      <c r="P102" s="216"/>
      <c r="Q102" s="217"/>
      <c r="R102" s="218"/>
      <c r="S102" s="133"/>
      <c r="T102" s="134"/>
      <c r="U102" s="135"/>
    </row>
    <row r="103" spans="1:21" ht="12.75">
      <c r="A103" s="150" t="s">
        <v>146</v>
      </c>
      <c r="B103" s="299"/>
      <c r="C103" s="299"/>
      <c r="D103" s="85"/>
      <c r="E103" s="205"/>
      <c r="F103" s="300"/>
      <c r="G103" s="205"/>
      <c r="H103" s="206"/>
      <c r="I103" s="206"/>
      <c r="J103" s="227">
        <f t="shared" si="9"/>
        <v>0</v>
      </c>
      <c r="K103" s="324"/>
      <c r="L103" s="228">
        <f t="shared" si="10"/>
        <v>0</v>
      </c>
      <c r="M103" s="248"/>
      <c r="N103" s="249">
        <f t="shared" si="11"/>
        <v>0</v>
      </c>
      <c r="O103" s="334"/>
      <c r="P103" s="216"/>
      <c r="Q103" s="217"/>
      <c r="R103" s="218"/>
      <c r="S103" s="133"/>
      <c r="T103" s="134"/>
      <c r="U103" s="135"/>
    </row>
    <row r="104" spans="1:21" ht="12.75">
      <c r="A104" s="150" t="s">
        <v>146</v>
      </c>
      <c r="B104" s="299"/>
      <c r="C104" s="299"/>
      <c r="D104" s="85"/>
      <c r="E104" s="205"/>
      <c r="F104" s="300"/>
      <c r="G104" s="205"/>
      <c r="H104" s="206"/>
      <c r="I104" s="206"/>
      <c r="J104" s="227">
        <f t="shared" si="9"/>
        <v>0</v>
      </c>
      <c r="K104" s="324"/>
      <c r="L104" s="228">
        <f t="shared" si="10"/>
        <v>0</v>
      </c>
      <c r="M104" s="248"/>
      <c r="N104" s="249">
        <f t="shared" si="11"/>
        <v>0</v>
      </c>
      <c r="O104" s="334"/>
      <c r="P104" s="216"/>
      <c r="Q104" s="217"/>
      <c r="R104" s="218"/>
      <c r="S104" s="133"/>
      <c r="T104" s="134"/>
      <c r="U104" s="135"/>
    </row>
    <row r="105" spans="1:21" ht="12.75">
      <c r="A105" s="150" t="s">
        <v>146</v>
      </c>
      <c r="B105" s="299"/>
      <c r="C105" s="299"/>
      <c r="D105" s="85"/>
      <c r="E105" s="205"/>
      <c r="F105" s="300"/>
      <c r="G105" s="205"/>
      <c r="H105" s="206"/>
      <c r="I105" s="206"/>
      <c r="J105" s="227">
        <f t="shared" si="9"/>
        <v>0</v>
      </c>
      <c r="K105" s="324"/>
      <c r="L105" s="228">
        <f t="shared" si="10"/>
        <v>0</v>
      </c>
      <c r="M105" s="248"/>
      <c r="N105" s="249">
        <f t="shared" si="11"/>
        <v>0</v>
      </c>
      <c r="O105" s="334"/>
      <c r="P105" s="216"/>
      <c r="Q105" s="217"/>
      <c r="R105" s="218"/>
      <c r="S105" s="133"/>
      <c r="T105" s="134"/>
      <c r="U105" s="135"/>
    </row>
    <row r="106" spans="1:21" ht="12.75">
      <c r="A106" s="150" t="s">
        <v>146</v>
      </c>
      <c r="B106" s="299"/>
      <c r="C106" s="299"/>
      <c r="D106" s="85"/>
      <c r="E106" s="205"/>
      <c r="F106" s="300"/>
      <c r="G106" s="205"/>
      <c r="H106" s="206"/>
      <c r="I106" s="206"/>
      <c r="J106" s="227">
        <f t="shared" si="9"/>
        <v>0</v>
      </c>
      <c r="K106" s="324"/>
      <c r="L106" s="228">
        <f t="shared" si="10"/>
        <v>0</v>
      </c>
      <c r="M106" s="248"/>
      <c r="N106" s="249">
        <f t="shared" si="11"/>
        <v>0</v>
      </c>
      <c r="O106" s="334"/>
      <c r="P106" s="216"/>
      <c r="Q106" s="217"/>
      <c r="R106" s="218"/>
      <c r="S106" s="133"/>
      <c r="T106" s="134"/>
      <c r="U106" s="135"/>
    </row>
    <row r="107" spans="1:21" ht="12.75">
      <c r="A107" s="150" t="s">
        <v>146</v>
      </c>
      <c r="B107" s="299"/>
      <c r="C107" s="299"/>
      <c r="D107" s="85"/>
      <c r="E107" s="205"/>
      <c r="F107" s="300"/>
      <c r="G107" s="205"/>
      <c r="H107" s="206"/>
      <c r="I107" s="206"/>
      <c r="J107" s="227">
        <f t="shared" si="9"/>
        <v>0</v>
      </c>
      <c r="K107" s="324"/>
      <c r="L107" s="228">
        <f t="shared" si="10"/>
        <v>0</v>
      </c>
      <c r="M107" s="248"/>
      <c r="N107" s="249">
        <f t="shared" si="11"/>
        <v>0</v>
      </c>
      <c r="O107" s="334"/>
      <c r="P107" s="216"/>
      <c r="Q107" s="217"/>
      <c r="R107" s="218"/>
      <c r="S107" s="133"/>
      <c r="T107" s="134"/>
      <c r="U107" s="135"/>
    </row>
    <row r="108" spans="1:21" ht="12.75">
      <c r="A108" s="150" t="s">
        <v>146</v>
      </c>
      <c r="B108" s="299"/>
      <c r="C108" s="299"/>
      <c r="D108" s="85"/>
      <c r="E108" s="205"/>
      <c r="F108" s="300"/>
      <c r="G108" s="205"/>
      <c r="H108" s="206"/>
      <c r="I108" s="206"/>
      <c r="J108" s="227">
        <f t="shared" si="9"/>
        <v>0</v>
      </c>
      <c r="K108" s="324"/>
      <c r="L108" s="228">
        <f t="shared" si="10"/>
        <v>0</v>
      </c>
      <c r="M108" s="248"/>
      <c r="N108" s="249">
        <f t="shared" si="11"/>
        <v>0</v>
      </c>
      <c r="O108" s="334"/>
      <c r="P108" s="216"/>
      <c r="Q108" s="217"/>
      <c r="R108" s="218"/>
      <c r="S108" s="133"/>
      <c r="T108" s="134"/>
      <c r="U108" s="135"/>
    </row>
    <row r="109" spans="1:21" ht="12.75">
      <c r="A109" s="150" t="s">
        <v>146</v>
      </c>
      <c r="B109" s="299"/>
      <c r="C109" s="299"/>
      <c r="D109" s="85"/>
      <c r="E109" s="205"/>
      <c r="F109" s="300"/>
      <c r="G109" s="205"/>
      <c r="H109" s="206"/>
      <c r="I109" s="206"/>
      <c r="J109" s="227">
        <f t="shared" si="9"/>
        <v>0</v>
      </c>
      <c r="K109" s="324"/>
      <c r="L109" s="228">
        <f t="shared" si="10"/>
        <v>0</v>
      </c>
      <c r="M109" s="248"/>
      <c r="N109" s="249">
        <f t="shared" si="11"/>
        <v>0</v>
      </c>
      <c r="O109" s="334"/>
      <c r="P109" s="216"/>
      <c r="Q109" s="217"/>
      <c r="R109" s="218"/>
      <c r="S109" s="133"/>
      <c r="T109" s="134"/>
      <c r="U109" s="135"/>
    </row>
    <row r="110" spans="1:21" ht="12.75">
      <c r="A110" s="150" t="s">
        <v>146</v>
      </c>
      <c r="B110" s="299"/>
      <c r="C110" s="299"/>
      <c r="D110" s="85"/>
      <c r="E110" s="205"/>
      <c r="F110" s="300"/>
      <c r="G110" s="205"/>
      <c r="H110" s="206"/>
      <c r="I110" s="206"/>
      <c r="J110" s="227">
        <f t="shared" si="9"/>
        <v>0</v>
      </c>
      <c r="K110" s="324"/>
      <c r="L110" s="228">
        <f t="shared" si="10"/>
        <v>0</v>
      </c>
      <c r="M110" s="248"/>
      <c r="N110" s="249">
        <f t="shared" si="11"/>
        <v>0</v>
      </c>
      <c r="O110" s="334"/>
      <c r="P110" s="216"/>
      <c r="Q110" s="217"/>
      <c r="R110" s="218"/>
      <c r="S110" s="133"/>
      <c r="T110" s="134"/>
      <c r="U110" s="135"/>
    </row>
    <row r="111" spans="1:21" ht="12.75">
      <c r="A111" s="150" t="s">
        <v>146</v>
      </c>
      <c r="B111" s="299"/>
      <c r="C111" s="299"/>
      <c r="D111" s="85"/>
      <c r="E111" s="205"/>
      <c r="F111" s="300"/>
      <c r="G111" s="205"/>
      <c r="H111" s="206"/>
      <c r="I111" s="206"/>
      <c r="J111" s="227">
        <f t="shared" si="9"/>
        <v>0</v>
      </c>
      <c r="K111" s="324"/>
      <c r="L111" s="228">
        <f t="shared" si="10"/>
        <v>0</v>
      </c>
      <c r="M111" s="248"/>
      <c r="N111" s="249">
        <f t="shared" si="11"/>
        <v>0</v>
      </c>
      <c r="O111" s="334"/>
      <c r="P111" s="216"/>
      <c r="Q111" s="217"/>
      <c r="R111" s="218"/>
      <c r="S111" s="133"/>
      <c r="T111" s="134"/>
      <c r="U111" s="135"/>
    </row>
    <row r="112" spans="1:21" ht="12.75">
      <c r="A112" s="150" t="s">
        <v>146</v>
      </c>
      <c r="B112" s="299"/>
      <c r="C112" s="299"/>
      <c r="D112" s="85"/>
      <c r="E112" s="205"/>
      <c r="F112" s="300"/>
      <c r="G112" s="205"/>
      <c r="H112" s="206"/>
      <c r="I112" s="206"/>
      <c r="J112" s="227">
        <f t="shared" si="9"/>
        <v>0</v>
      </c>
      <c r="K112" s="324"/>
      <c r="L112" s="228">
        <f t="shared" si="10"/>
        <v>0</v>
      </c>
      <c r="M112" s="248"/>
      <c r="N112" s="249">
        <f t="shared" si="11"/>
        <v>0</v>
      </c>
      <c r="O112" s="334"/>
      <c r="P112" s="216"/>
      <c r="Q112" s="217"/>
      <c r="R112" s="218"/>
      <c r="S112" s="133"/>
      <c r="T112" s="134"/>
      <c r="U112" s="135"/>
    </row>
    <row r="113" spans="1:21" ht="12.75">
      <c r="A113" s="150" t="s">
        <v>146</v>
      </c>
      <c r="B113" s="299"/>
      <c r="C113" s="299"/>
      <c r="D113" s="85"/>
      <c r="E113" s="205"/>
      <c r="F113" s="300"/>
      <c r="G113" s="205"/>
      <c r="H113" s="206"/>
      <c r="I113" s="206"/>
      <c r="J113" s="227">
        <f t="shared" si="9"/>
        <v>0</v>
      </c>
      <c r="K113" s="324"/>
      <c r="L113" s="228">
        <f t="shared" si="10"/>
        <v>0</v>
      </c>
      <c r="M113" s="248"/>
      <c r="N113" s="249">
        <f t="shared" si="11"/>
        <v>0</v>
      </c>
      <c r="O113" s="334"/>
      <c r="P113" s="216"/>
      <c r="Q113" s="217"/>
      <c r="R113" s="218"/>
      <c r="S113" s="133"/>
      <c r="T113" s="134"/>
      <c r="U113" s="135"/>
    </row>
    <row r="114" spans="1:21" ht="12.75">
      <c r="A114" s="150" t="s">
        <v>146</v>
      </c>
      <c r="B114" s="299"/>
      <c r="C114" s="299"/>
      <c r="D114" s="85"/>
      <c r="E114" s="205"/>
      <c r="F114" s="300"/>
      <c r="G114" s="205"/>
      <c r="H114" s="206"/>
      <c r="I114" s="206"/>
      <c r="J114" s="227">
        <f t="shared" si="9"/>
        <v>0</v>
      </c>
      <c r="K114" s="324"/>
      <c r="L114" s="228">
        <f t="shared" si="10"/>
        <v>0</v>
      </c>
      <c r="M114" s="248"/>
      <c r="N114" s="249">
        <f t="shared" si="11"/>
        <v>0</v>
      </c>
      <c r="O114" s="334"/>
      <c r="P114" s="216"/>
      <c r="Q114" s="217"/>
      <c r="R114" s="218"/>
      <c r="S114" s="133"/>
      <c r="T114" s="134"/>
      <c r="U114" s="135"/>
    </row>
    <row r="115" spans="1:21" ht="12.75">
      <c r="A115" s="150" t="s">
        <v>146</v>
      </c>
      <c r="B115" s="299"/>
      <c r="C115" s="299"/>
      <c r="D115" s="85"/>
      <c r="E115" s="205"/>
      <c r="F115" s="300"/>
      <c r="G115" s="205"/>
      <c r="H115" s="206"/>
      <c r="I115" s="206"/>
      <c r="J115" s="227">
        <f t="shared" si="9"/>
        <v>0</v>
      </c>
      <c r="K115" s="324"/>
      <c r="L115" s="228">
        <f t="shared" si="10"/>
        <v>0</v>
      </c>
      <c r="M115" s="248"/>
      <c r="N115" s="249">
        <f t="shared" si="11"/>
        <v>0</v>
      </c>
      <c r="O115" s="334"/>
      <c r="P115" s="216"/>
      <c r="Q115" s="217"/>
      <c r="R115" s="218"/>
      <c r="S115" s="133"/>
      <c r="T115" s="134"/>
      <c r="U115" s="135"/>
    </row>
    <row r="116" spans="1:21" ht="12.75">
      <c r="A116" s="150" t="s">
        <v>146</v>
      </c>
      <c r="B116" s="299"/>
      <c r="C116" s="299"/>
      <c r="D116" s="85"/>
      <c r="E116" s="205"/>
      <c r="F116" s="300"/>
      <c r="G116" s="205"/>
      <c r="H116" s="206"/>
      <c r="I116" s="206"/>
      <c r="J116" s="227">
        <f t="shared" si="9"/>
        <v>0</v>
      </c>
      <c r="K116" s="324"/>
      <c r="L116" s="228">
        <f t="shared" si="10"/>
        <v>0</v>
      </c>
      <c r="M116" s="248"/>
      <c r="N116" s="249">
        <f t="shared" si="11"/>
        <v>0</v>
      </c>
      <c r="O116" s="334"/>
      <c r="P116" s="216"/>
      <c r="Q116" s="217"/>
      <c r="R116" s="218"/>
      <c r="S116" s="133"/>
      <c r="T116" s="134"/>
      <c r="U116" s="135"/>
    </row>
    <row r="117" spans="1:21" ht="12.75">
      <c r="A117" s="150" t="s">
        <v>146</v>
      </c>
      <c r="B117" s="299"/>
      <c r="C117" s="299"/>
      <c r="D117" s="85"/>
      <c r="E117" s="205"/>
      <c r="F117" s="300"/>
      <c r="G117" s="205"/>
      <c r="H117" s="206"/>
      <c r="I117" s="206"/>
      <c r="J117" s="227">
        <f t="shared" si="9"/>
        <v>0</v>
      </c>
      <c r="K117" s="324"/>
      <c r="L117" s="228">
        <f t="shared" si="10"/>
        <v>0</v>
      </c>
      <c r="M117" s="248"/>
      <c r="N117" s="249">
        <f t="shared" si="11"/>
        <v>0</v>
      </c>
      <c r="O117" s="334"/>
      <c r="P117" s="216"/>
      <c r="Q117" s="217"/>
      <c r="R117" s="218"/>
      <c r="S117" s="133"/>
      <c r="T117" s="134"/>
      <c r="U117" s="135"/>
    </row>
    <row r="118" spans="1:21" ht="12.75">
      <c r="A118" s="150" t="s">
        <v>146</v>
      </c>
      <c r="B118" s="299"/>
      <c r="C118" s="299"/>
      <c r="D118" s="85"/>
      <c r="E118" s="205"/>
      <c r="F118" s="300"/>
      <c r="G118" s="205"/>
      <c r="H118" s="206"/>
      <c r="I118" s="206"/>
      <c r="J118" s="227">
        <f t="shared" si="9"/>
        <v>0</v>
      </c>
      <c r="K118" s="324"/>
      <c r="L118" s="228">
        <f t="shared" si="10"/>
        <v>0</v>
      </c>
      <c r="M118" s="248"/>
      <c r="N118" s="249">
        <f t="shared" si="11"/>
        <v>0</v>
      </c>
      <c r="O118" s="334"/>
      <c r="P118" s="216"/>
      <c r="Q118" s="217"/>
      <c r="R118" s="218"/>
      <c r="S118" s="133"/>
      <c r="T118" s="134"/>
      <c r="U118" s="135"/>
    </row>
    <row r="119" spans="1:21" ht="12.75">
      <c r="A119" s="150" t="s">
        <v>146</v>
      </c>
      <c r="B119" s="299"/>
      <c r="C119" s="299"/>
      <c r="D119" s="85"/>
      <c r="E119" s="205"/>
      <c r="F119" s="300"/>
      <c r="G119" s="205"/>
      <c r="H119" s="206"/>
      <c r="I119" s="206"/>
      <c r="J119" s="227">
        <f t="shared" si="9"/>
        <v>0</v>
      </c>
      <c r="K119" s="324"/>
      <c r="L119" s="228">
        <f t="shared" si="10"/>
        <v>0</v>
      </c>
      <c r="M119" s="248"/>
      <c r="N119" s="249">
        <f t="shared" si="11"/>
        <v>0</v>
      </c>
      <c r="O119" s="334"/>
      <c r="P119" s="216"/>
      <c r="Q119" s="217"/>
      <c r="R119" s="218"/>
      <c r="S119" s="133"/>
      <c r="T119" s="134"/>
      <c r="U119" s="135"/>
    </row>
    <row r="120" spans="1:21" ht="12.75">
      <c r="A120" s="150" t="s">
        <v>146</v>
      </c>
      <c r="B120" s="299"/>
      <c r="C120" s="299"/>
      <c r="D120" s="85"/>
      <c r="E120" s="205"/>
      <c r="F120" s="300"/>
      <c r="G120" s="205"/>
      <c r="H120" s="206"/>
      <c r="I120" s="206"/>
      <c r="J120" s="227">
        <f t="shared" si="9"/>
        <v>0</v>
      </c>
      <c r="K120" s="324"/>
      <c r="L120" s="228">
        <f t="shared" si="10"/>
        <v>0</v>
      </c>
      <c r="M120" s="248"/>
      <c r="N120" s="249">
        <f t="shared" si="11"/>
        <v>0</v>
      </c>
      <c r="O120" s="334"/>
      <c r="P120" s="216"/>
      <c r="Q120" s="217"/>
      <c r="R120" s="218"/>
      <c r="S120" s="133"/>
      <c r="T120" s="134"/>
      <c r="U120" s="135"/>
    </row>
    <row r="121" spans="1:21" ht="12.75">
      <c r="A121" s="150" t="s">
        <v>146</v>
      </c>
      <c r="B121" s="299"/>
      <c r="C121" s="299"/>
      <c r="D121" s="85"/>
      <c r="E121" s="205"/>
      <c r="F121" s="300"/>
      <c r="G121" s="205"/>
      <c r="H121" s="206"/>
      <c r="I121" s="206"/>
      <c r="J121" s="227">
        <f t="shared" si="9"/>
        <v>0</v>
      </c>
      <c r="K121" s="324"/>
      <c r="L121" s="228">
        <f t="shared" si="10"/>
        <v>0</v>
      </c>
      <c r="M121" s="248"/>
      <c r="N121" s="249">
        <f t="shared" si="11"/>
        <v>0</v>
      </c>
      <c r="O121" s="334"/>
      <c r="P121" s="216"/>
      <c r="Q121" s="217"/>
      <c r="R121" s="218"/>
      <c r="S121" s="133"/>
      <c r="T121" s="134"/>
      <c r="U121" s="135"/>
    </row>
    <row r="122" spans="1:21" ht="12.75">
      <c r="A122" s="150" t="s">
        <v>146</v>
      </c>
      <c r="B122" s="299"/>
      <c r="C122" s="299"/>
      <c r="D122" s="85"/>
      <c r="E122" s="205"/>
      <c r="F122" s="300"/>
      <c r="G122" s="205"/>
      <c r="H122" s="206"/>
      <c r="I122" s="206"/>
      <c r="J122" s="227">
        <f t="shared" si="9"/>
        <v>0</v>
      </c>
      <c r="K122" s="324"/>
      <c r="L122" s="228">
        <f t="shared" si="10"/>
        <v>0</v>
      </c>
      <c r="M122" s="248"/>
      <c r="N122" s="249">
        <f t="shared" si="11"/>
        <v>0</v>
      </c>
      <c r="O122" s="334"/>
      <c r="P122" s="216"/>
      <c r="Q122" s="217"/>
      <c r="R122" s="218"/>
      <c r="S122" s="133"/>
      <c r="T122" s="134"/>
      <c r="U122" s="135"/>
    </row>
    <row r="123" spans="1:21" ht="12.75">
      <c r="A123" s="150" t="s">
        <v>146</v>
      </c>
      <c r="B123" s="299"/>
      <c r="C123" s="299"/>
      <c r="D123" s="85"/>
      <c r="E123" s="205"/>
      <c r="F123" s="300"/>
      <c r="G123" s="205"/>
      <c r="H123" s="206"/>
      <c r="I123" s="206"/>
      <c r="J123" s="227">
        <f t="shared" si="9"/>
        <v>0</v>
      </c>
      <c r="K123" s="324"/>
      <c r="L123" s="228">
        <f t="shared" si="10"/>
        <v>0</v>
      </c>
      <c r="M123" s="248"/>
      <c r="N123" s="249">
        <f t="shared" si="11"/>
        <v>0</v>
      </c>
      <c r="O123" s="334"/>
      <c r="P123" s="216"/>
      <c r="Q123" s="217"/>
      <c r="R123" s="218"/>
      <c r="S123" s="133"/>
      <c r="T123" s="134"/>
      <c r="U123" s="135"/>
    </row>
    <row r="124" spans="1:21" ht="12.75">
      <c r="A124" s="150" t="s">
        <v>146</v>
      </c>
      <c r="B124" s="299"/>
      <c r="C124" s="299"/>
      <c r="D124" s="85"/>
      <c r="E124" s="205"/>
      <c r="F124" s="300"/>
      <c r="G124" s="205"/>
      <c r="H124" s="206"/>
      <c r="I124" s="206"/>
      <c r="J124" s="227">
        <f t="shared" si="9"/>
        <v>0</v>
      </c>
      <c r="K124" s="324"/>
      <c r="L124" s="228">
        <f t="shared" si="10"/>
        <v>0</v>
      </c>
      <c r="M124" s="248"/>
      <c r="N124" s="249">
        <f t="shared" si="11"/>
        <v>0</v>
      </c>
      <c r="O124" s="334"/>
      <c r="P124" s="216"/>
      <c r="Q124" s="217"/>
      <c r="R124" s="218"/>
      <c r="S124" s="133"/>
      <c r="T124" s="134"/>
      <c r="U124" s="135"/>
    </row>
    <row r="125" spans="1:21" ht="12.75">
      <c r="A125" s="150" t="s">
        <v>146</v>
      </c>
      <c r="B125" s="299"/>
      <c r="C125" s="299"/>
      <c r="D125" s="85"/>
      <c r="E125" s="205"/>
      <c r="F125" s="300"/>
      <c r="G125" s="205"/>
      <c r="H125" s="206"/>
      <c r="I125" s="206"/>
      <c r="J125" s="227">
        <f t="shared" si="9"/>
        <v>0</v>
      </c>
      <c r="K125" s="324"/>
      <c r="L125" s="228">
        <f t="shared" si="10"/>
        <v>0</v>
      </c>
      <c r="M125" s="248"/>
      <c r="N125" s="249">
        <f t="shared" si="11"/>
        <v>0</v>
      </c>
      <c r="O125" s="334"/>
      <c r="P125" s="216"/>
      <c r="Q125" s="217"/>
      <c r="R125" s="218"/>
      <c r="S125" s="133"/>
      <c r="T125" s="134"/>
      <c r="U125" s="135"/>
    </row>
    <row r="126" spans="1:21" ht="12.75">
      <c r="A126" s="150" t="s">
        <v>146</v>
      </c>
      <c r="B126" s="299"/>
      <c r="C126" s="299"/>
      <c r="D126" s="85"/>
      <c r="E126" s="205"/>
      <c r="F126" s="300"/>
      <c r="G126" s="205"/>
      <c r="H126" s="206"/>
      <c r="I126" s="206"/>
      <c r="J126" s="227">
        <f t="shared" si="9"/>
        <v>0</v>
      </c>
      <c r="K126" s="324"/>
      <c r="L126" s="228">
        <f t="shared" si="10"/>
        <v>0</v>
      </c>
      <c r="M126" s="248"/>
      <c r="N126" s="249">
        <f t="shared" si="11"/>
        <v>0</v>
      </c>
      <c r="O126" s="334"/>
      <c r="P126" s="216"/>
      <c r="Q126" s="217"/>
      <c r="R126" s="218"/>
      <c r="S126" s="133"/>
      <c r="T126" s="134"/>
      <c r="U126" s="135"/>
    </row>
    <row r="127" spans="1:21" ht="12.75">
      <c r="A127" s="150" t="s">
        <v>146</v>
      </c>
      <c r="B127" s="299"/>
      <c r="C127" s="299"/>
      <c r="D127" s="85"/>
      <c r="E127" s="205"/>
      <c r="F127" s="300"/>
      <c r="G127" s="205"/>
      <c r="H127" s="206"/>
      <c r="I127" s="206"/>
      <c r="J127" s="227">
        <f t="shared" si="9"/>
        <v>0</v>
      </c>
      <c r="K127" s="324"/>
      <c r="L127" s="228">
        <f t="shared" si="10"/>
        <v>0</v>
      </c>
      <c r="M127" s="248"/>
      <c r="N127" s="249">
        <f t="shared" si="11"/>
        <v>0</v>
      </c>
      <c r="O127" s="334"/>
      <c r="P127" s="216"/>
      <c r="Q127" s="217"/>
      <c r="R127" s="218"/>
      <c r="S127" s="133"/>
      <c r="T127" s="134"/>
      <c r="U127" s="135"/>
    </row>
    <row r="128" spans="1:21" ht="12.75">
      <c r="A128" s="150" t="s">
        <v>146</v>
      </c>
      <c r="B128" s="299"/>
      <c r="C128" s="299"/>
      <c r="D128" s="85"/>
      <c r="E128" s="205"/>
      <c r="F128" s="300"/>
      <c r="G128" s="205"/>
      <c r="H128" s="206"/>
      <c r="I128" s="206"/>
      <c r="J128" s="227">
        <f t="shared" si="9"/>
        <v>0</v>
      </c>
      <c r="K128" s="324"/>
      <c r="L128" s="228">
        <f t="shared" si="10"/>
        <v>0</v>
      </c>
      <c r="M128" s="248"/>
      <c r="N128" s="249">
        <f t="shared" si="11"/>
        <v>0</v>
      </c>
      <c r="O128" s="334"/>
      <c r="P128" s="216"/>
      <c r="Q128" s="217"/>
      <c r="R128" s="218"/>
      <c r="S128" s="133"/>
      <c r="T128" s="134"/>
      <c r="U128" s="135"/>
    </row>
    <row r="129" spans="1:21" ht="12.75">
      <c r="A129" s="150" t="s">
        <v>146</v>
      </c>
      <c r="B129" s="299"/>
      <c r="C129" s="299"/>
      <c r="D129" s="85"/>
      <c r="E129" s="205"/>
      <c r="F129" s="300"/>
      <c r="G129" s="205"/>
      <c r="H129" s="206"/>
      <c r="I129" s="206"/>
      <c r="J129" s="227">
        <f t="shared" si="9"/>
        <v>0</v>
      </c>
      <c r="K129" s="324"/>
      <c r="L129" s="228">
        <f t="shared" si="10"/>
        <v>0</v>
      </c>
      <c r="M129" s="248"/>
      <c r="N129" s="249">
        <f t="shared" si="11"/>
        <v>0</v>
      </c>
      <c r="O129" s="334"/>
      <c r="P129" s="216"/>
      <c r="Q129" s="217"/>
      <c r="R129" s="218"/>
      <c r="S129" s="133"/>
      <c r="T129" s="134"/>
      <c r="U129" s="135"/>
    </row>
    <row r="130" spans="1:21" ht="12.75">
      <c r="A130" s="150" t="s">
        <v>146</v>
      </c>
      <c r="B130" s="299"/>
      <c r="C130" s="299"/>
      <c r="D130" s="85"/>
      <c r="E130" s="205"/>
      <c r="F130" s="300"/>
      <c r="G130" s="205"/>
      <c r="H130" s="206"/>
      <c r="I130" s="206"/>
      <c r="J130" s="227">
        <f t="shared" si="9"/>
        <v>0</v>
      </c>
      <c r="K130" s="324"/>
      <c r="L130" s="228">
        <f t="shared" si="10"/>
        <v>0</v>
      </c>
      <c r="M130" s="248"/>
      <c r="N130" s="249">
        <f t="shared" si="11"/>
        <v>0</v>
      </c>
      <c r="O130" s="334"/>
      <c r="P130" s="216"/>
      <c r="Q130" s="217"/>
      <c r="R130" s="218"/>
      <c r="S130" s="133"/>
      <c r="T130" s="134"/>
      <c r="U130" s="135"/>
    </row>
    <row r="131" spans="1:21" ht="12.75">
      <c r="A131" s="150" t="s">
        <v>146</v>
      </c>
      <c r="B131" s="299"/>
      <c r="C131" s="299"/>
      <c r="D131" s="85"/>
      <c r="E131" s="205"/>
      <c r="F131" s="300"/>
      <c r="G131" s="205"/>
      <c r="H131" s="206"/>
      <c r="I131" s="206"/>
      <c r="J131" s="227">
        <f>H131-I131</f>
        <v>0</v>
      </c>
      <c r="K131" s="324"/>
      <c r="L131" s="228">
        <f>J131*K131</f>
        <v>0</v>
      </c>
      <c r="M131" s="248"/>
      <c r="N131" s="249">
        <f>L131+M131</f>
        <v>0</v>
      </c>
      <c r="O131" s="257"/>
      <c r="P131" s="219"/>
      <c r="Q131" s="220"/>
      <c r="R131" s="221"/>
      <c r="S131" s="138"/>
      <c r="T131" s="139"/>
      <c r="U131" s="207"/>
    </row>
    <row r="132" spans="1:21" ht="12.75">
      <c r="A132" s="150" t="s">
        <v>146</v>
      </c>
      <c r="B132" s="299"/>
      <c r="C132" s="299"/>
      <c r="D132" s="85"/>
      <c r="E132" s="205"/>
      <c r="F132" s="85"/>
      <c r="G132" s="205"/>
      <c r="H132" s="206"/>
      <c r="I132" s="206"/>
      <c r="J132" s="227">
        <f aca="true" t="shared" si="12" ref="J132:J167">H132-I132</f>
        <v>0</v>
      </c>
      <c r="K132" s="324"/>
      <c r="L132" s="228">
        <f aca="true" t="shared" si="13" ref="L132:L167">J132*K132</f>
        <v>0</v>
      </c>
      <c r="M132" s="248"/>
      <c r="N132" s="249">
        <f aca="true" t="shared" si="14" ref="N132:N166">L132+M132</f>
        <v>0</v>
      </c>
      <c r="O132" s="257"/>
      <c r="P132" s="219"/>
      <c r="Q132" s="220"/>
      <c r="R132" s="221"/>
      <c r="S132" s="138"/>
      <c r="T132" s="139"/>
      <c r="U132" s="207"/>
    </row>
    <row r="133" spans="1:21" ht="12.75">
      <c r="A133" s="150" t="s">
        <v>146</v>
      </c>
      <c r="B133" s="299"/>
      <c r="C133" s="299"/>
      <c r="D133" s="85"/>
      <c r="E133" s="205"/>
      <c r="F133" s="300"/>
      <c r="G133" s="205"/>
      <c r="H133" s="206"/>
      <c r="I133" s="206"/>
      <c r="J133" s="227">
        <f t="shared" si="12"/>
        <v>0</v>
      </c>
      <c r="K133" s="324"/>
      <c r="L133" s="228">
        <f t="shared" si="13"/>
        <v>0</v>
      </c>
      <c r="M133" s="248"/>
      <c r="N133" s="249">
        <f t="shared" si="14"/>
        <v>0</v>
      </c>
      <c r="O133" s="257"/>
      <c r="P133" s="219"/>
      <c r="Q133" s="220"/>
      <c r="R133" s="221"/>
      <c r="S133" s="138"/>
      <c r="T133" s="139"/>
      <c r="U133" s="207"/>
    </row>
    <row r="134" spans="1:21" ht="12.75">
      <c r="A134" s="150" t="s">
        <v>146</v>
      </c>
      <c r="B134" s="299"/>
      <c r="C134" s="299"/>
      <c r="D134" s="85"/>
      <c r="E134" s="205"/>
      <c r="F134" s="85"/>
      <c r="G134" s="205"/>
      <c r="H134" s="206"/>
      <c r="I134" s="206"/>
      <c r="J134" s="227">
        <f t="shared" si="12"/>
        <v>0</v>
      </c>
      <c r="K134" s="324"/>
      <c r="L134" s="228">
        <f t="shared" si="13"/>
        <v>0</v>
      </c>
      <c r="M134" s="248"/>
      <c r="N134" s="249">
        <f t="shared" si="14"/>
        <v>0</v>
      </c>
      <c r="O134" s="257"/>
      <c r="P134" s="219"/>
      <c r="Q134" s="220"/>
      <c r="R134" s="221"/>
      <c r="S134" s="138"/>
      <c r="T134" s="139"/>
      <c r="U134" s="207"/>
    </row>
    <row r="135" spans="1:21" ht="12.75">
      <c r="A135" s="150" t="s">
        <v>146</v>
      </c>
      <c r="B135" s="299"/>
      <c r="C135" s="299"/>
      <c r="D135" s="85"/>
      <c r="E135" s="205"/>
      <c r="F135" s="300"/>
      <c r="G135" s="205"/>
      <c r="H135" s="206"/>
      <c r="I135" s="206"/>
      <c r="J135" s="227">
        <f t="shared" si="12"/>
        <v>0</v>
      </c>
      <c r="K135" s="324"/>
      <c r="L135" s="228">
        <f t="shared" si="13"/>
        <v>0</v>
      </c>
      <c r="M135" s="248"/>
      <c r="N135" s="249">
        <f t="shared" si="14"/>
        <v>0</v>
      </c>
      <c r="O135" s="257"/>
      <c r="P135" s="219"/>
      <c r="Q135" s="220"/>
      <c r="R135" s="221"/>
      <c r="S135" s="138"/>
      <c r="T135" s="139"/>
      <c r="U135" s="207"/>
    </row>
    <row r="136" spans="1:21" ht="12.75">
      <c r="A136" s="150" t="s">
        <v>146</v>
      </c>
      <c r="B136" s="299"/>
      <c r="C136" s="299"/>
      <c r="D136" s="85"/>
      <c r="E136" s="205"/>
      <c r="F136" s="300"/>
      <c r="G136" s="205"/>
      <c r="H136" s="206"/>
      <c r="I136" s="206"/>
      <c r="J136" s="227">
        <f t="shared" si="12"/>
        <v>0</v>
      </c>
      <c r="K136" s="324"/>
      <c r="L136" s="228">
        <f t="shared" si="13"/>
        <v>0</v>
      </c>
      <c r="M136" s="248"/>
      <c r="N136" s="249">
        <f t="shared" si="14"/>
        <v>0</v>
      </c>
      <c r="O136" s="257"/>
      <c r="P136" s="219"/>
      <c r="Q136" s="220"/>
      <c r="R136" s="221"/>
      <c r="S136" s="138"/>
      <c r="T136" s="139"/>
      <c r="U136" s="207"/>
    </row>
    <row r="137" spans="1:21" ht="12.75">
      <c r="A137" s="150" t="s">
        <v>146</v>
      </c>
      <c r="B137" s="299"/>
      <c r="C137" s="299"/>
      <c r="D137" s="85"/>
      <c r="E137" s="205"/>
      <c r="F137" s="300"/>
      <c r="G137" s="205"/>
      <c r="H137" s="206"/>
      <c r="I137" s="206"/>
      <c r="J137" s="227">
        <f t="shared" si="12"/>
        <v>0</v>
      </c>
      <c r="K137" s="324"/>
      <c r="L137" s="228">
        <f t="shared" si="13"/>
        <v>0</v>
      </c>
      <c r="M137" s="248"/>
      <c r="N137" s="249">
        <f t="shared" si="14"/>
        <v>0</v>
      </c>
      <c r="O137" s="257"/>
      <c r="P137" s="219"/>
      <c r="Q137" s="220"/>
      <c r="R137" s="221"/>
      <c r="S137" s="138"/>
      <c r="T137" s="139"/>
      <c r="U137" s="207"/>
    </row>
    <row r="138" spans="1:21" ht="12.75">
      <c r="A138" s="150" t="s">
        <v>146</v>
      </c>
      <c r="B138" s="299"/>
      <c r="C138" s="299"/>
      <c r="D138" s="85"/>
      <c r="E138" s="205"/>
      <c r="F138" s="300"/>
      <c r="G138" s="205"/>
      <c r="H138" s="206"/>
      <c r="I138" s="206"/>
      <c r="J138" s="227">
        <f t="shared" si="12"/>
        <v>0</v>
      </c>
      <c r="K138" s="324"/>
      <c r="L138" s="228">
        <f t="shared" si="13"/>
        <v>0</v>
      </c>
      <c r="M138" s="248"/>
      <c r="N138" s="249">
        <f t="shared" si="14"/>
        <v>0</v>
      </c>
      <c r="O138" s="257"/>
      <c r="P138" s="219"/>
      <c r="Q138" s="220"/>
      <c r="R138" s="221"/>
      <c r="S138" s="138"/>
      <c r="T138" s="139"/>
      <c r="U138" s="207"/>
    </row>
    <row r="139" spans="1:21" ht="12.75">
      <c r="A139" s="150" t="s">
        <v>146</v>
      </c>
      <c r="B139" s="301"/>
      <c r="C139" s="301"/>
      <c r="D139" s="209"/>
      <c r="E139" s="302"/>
      <c r="F139" s="303"/>
      <c r="G139" s="205"/>
      <c r="H139" s="304"/>
      <c r="I139" s="304"/>
      <c r="J139" s="227">
        <f t="shared" si="12"/>
        <v>0</v>
      </c>
      <c r="K139" s="325"/>
      <c r="L139" s="228">
        <f t="shared" si="13"/>
        <v>0</v>
      </c>
      <c r="M139" s="251"/>
      <c r="N139" s="249">
        <f t="shared" si="14"/>
        <v>0</v>
      </c>
      <c r="O139" s="258"/>
      <c r="P139" s="219"/>
      <c r="Q139" s="220"/>
      <c r="R139" s="221"/>
      <c r="S139" s="138"/>
      <c r="T139" s="139"/>
      <c r="U139" s="207"/>
    </row>
    <row r="140" spans="1:21" ht="12.75">
      <c r="A140" s="150" t="s">
        <v>146</v>
      </c>
      <c r="B140" s="305"/>
      <c r="C140" s="299"/>
      <c r="D140" s="85"/>
      <c r="E140" s="205"/>
      <c r="F140" s="300"/>
      <c r="G140" s="205"/>
      <c r="H140" s="206"/>
      <c r="I140" s="206"/>
      <c r="J140" s="227">
        <f t="shared" si="12"/>
        <v>0</v>
      </c>
      <c r="K140" s="324"/>
      <c r="L140" s="228">
        <f t="shared" si="13"/>
        <v>0</v>
      </c>
      <c r="M140" s="248"/>
      <c r="N140" s="249">
        <f t="shared" si="14"/>
        <v>0</v>
      </c>
      <c r="O140" s="257"/>
      <c r="P140" s="219"/>
      <c r="Q140" s="220"/>
      <c r="R140" s="221"/>
      <c r="S140" s="138"/>
      <c r="T140" s="139"/>
      <c r="U140" s="207"/>
    </row>
    <row r="141" spans="1:21" ht="12.75">
      <c r="A141" s="150" t="s">
        <v>146</v>
      </c>
      <c r="B141" s="299"/>
      <c r="C141" s="299"/>
      <c r="D141" s="85"/>
      <c r="E141" s="205"/>
      <c r="F141" s="300"/>
      <c r="G141" s="205"/>
      <c r="H141" s="206"/>
      <c r="I141" s="206"/>
      <c r="J141" s="227">
        <f t="shared" si="12"/>
        <v>0</v>
      </c>
      <c r="K141" s="324"/>
      <c r="L141" s="228">
        <f t="shared" si="13"/>
        <v>0</v>
      </c>
      <c r="M141" s="248"/>
      <c r="N141" s="249">
        <f t="shared" si="14"/>
        <v>0</v>
      </c>
      <c r="O141" s="257"/>
      <c r="P141" s="219"/>
      <c r="Q141" s="220"/>
      <c r="R141" s="221"/>
      <c r="S141" s="138"/>
      <c r="T141" s="139"/>
      <c r="U141" s="207"/>
    </row>
    <row r="142" spans="1:21" ht="12.75">
      <c r="A142" s="150" t="s">
        <v>146</v>
      </c>
      <c r="B142" s="299"/>
      <c r="C142" s="299"/>
      <c r="D142" s="85"/>
      <c r="E142" s="205"/>
      <c r="F142" s="300"/>
      <c r="G142" s="205"/>
      <c r="H142" s="206"/>
      <c r="I142" s="206"/>
      <c r="J142" s="227">
        <f t="shared" si="12"/>
        <v>0</v>
      </c>
      <c r="K142" s="324"/>
      <c r="L142" s="228">
        <f t="shared" si="13"/>
        <v>0</v>
      </c>
      <c r="M142" s="248"/>
      <c r="N142" s="249">
        <f t="shared" si="14"/>
        <v>0</v>
      </c>
      <c r="O142" s="257"/>
      <c r="P142" s="219"/>
      <c r="Q142" s="220"/>
      <c r="R142" s="221"/>
      <c r="S142" s="138"/>
      <c r="T142" s="139"/>
      <c r="U142" s="207"/>
    </row>
    <row r="143" spans="1:21" ht="12.75">
      <c r="A143" s="150" t="s">
        <v>146</v>
      </c>
      <c r="B143" s="299"/>
      <c r="C143" s="299"/>
      <c r="D143" s="85"/>
      <c r="E143" s="205"/>
      <c r="F143" s="300"/>
      <c r="G143" s="205"/>
      <c r="H143" s="206"/>
      <c r="I143" s="206"/>
      <c r="J143" s="227">
        <f t="shared" si="12"/>
        <v>0</v>
      </c>
      <c r="K143" s="324"/>
      <c r="L143" s="228">
        <f t="shared" si="13"/>
        <v>0</v>
      </c>
      <c r="M143" s="248"/>
      <c r="N143" s="249">
        <f t="shared" si="14"/>
        <v>0</v>
      </c>
      <c r="O143" s="257"/>
      <c r="P143" s="219"/>
      <c r="Q143" s="220"/>
      <c r="R143" s="221"/>
      <c r="S143" s="138"/>
      <c r="T143" s="139"/>
      <c r="U143" s="207"/>
    </row>
    <row r="144" spans="1:21" ht="12.75">
      <c r="A144" s="150" t="s">
        <v>146</v>
      </c>
      <c r="B144" s="299"/>
      <c r="C144" s="299"/>
      <c r="D144" s="85"/>
      <c r="E144" s="205"/>
      <c r="F144" s="300"/>
      <c r="G144" s="205"/>
      <c r="H144" s="206"/>
      <c r="I144" s="206"/>
      <c r="J144" s="227">
        <f t="shared" si="12"/>
        <v>0</v>
      </c>
      <c r="K144" s="324"/>
      <c r="L144" s="228">
        <f t="shared" si="13"/>
        <v>0</v>
      </c>
      <c r="M144" s="248"/>
      <c r="N144" s="249">
        <f t="shared" si="14"/>
        <v>0</v>
      </c>
      <c r="O144" s="257"/>
      <c r="P144" s="219"/>
      <c r="Q144" s="220"/>
      <c r="R144" s="221"/>
      <c r="S144" s="138"/>
      <c r="T144" s="139"/>
      <c r="U144" s="207"/>
    </row>
    <row r="145" spans="1:21" ht="12.75">
      <c r="A145" s="150" t="s">
        <v>146</v>
      </c>
      <c r="B145" s="299"/>
      <c r="C145" s="299"/>
      <c r="D145" s="85"/>
      <c r="E145" s="205"/>
      <c r="F145" s="300"/>
      <c r="G145" s="205"/>
      <c r="H145" s="206"/>
      <c r="I145" s="206"/>
      <c r="J145" s="227">
        <f t="shared" si="12"/>
        <v>0</v>
      </c>
      <c r="K145" s="324"/>
      <c r="L145" s="228">
        <f t="shared" si="13"/>
        <v>0</v>
      </c>
      <c r="M145" s="248"/>
      <c r="N145" s="249">
        <f t="shared" si="14"/>
        <v>0</v>
      </c>
      <c r="O145" s="257"/>
      <c r="P145" s="219"/>
      <c r="Q145" s="220"/>
      <c r="R145" s="221"/>
      <c r="S145" s="138"/>
      <c r="T145" s="139"/>
      <c r="U145" s="207"/>
    </row>
    <row r="146" spans="1:21" ht="12.75">
      <c r="A146" s="150" t="s">
        <v>146</v>
      </c>
      <c r="B146" s="299"/>
      <c r="C146" s="299"/>
      <c r="D146" s="85"/>
      <c r="E146" s="205"/>
      <c r="F146" s="300"/>
      <c r="G146" s="205"/>
      <c r="H146" s="206"/>
      <c r="I146" s="206"/>
      <c r="J146" s="227">
        <f t="shared" si="12"/>
        <v>0</v>
      </c>
      <c r="K146" s="324"/>
      <c r="L146" s="228">
        <f t="shared" si="13"/>
        <v>0</v>
      </c>
      <c r="M146" s="248"/>
      <c r="N146" s="249">
        <f t="shared" si="14"/>
        <v>0</v>
      </c>
      <c r="O146" s="257"/>
      <c r="P146" s="219"/>
      <c r="Q146" s="220"/>
      <c r="R146" s="221"/>
      <c r="S146" s="138"/>
      <c r="T146" s="139"/>
      <c r="U146" s="207"/>
    </row>
    <row r="147" spans="1:21" ht="12.75">
      <c r="A147" s="150" t="s">
        <v>146</v>
      </c>
      <c r="B147" s="299"/>
      <c r="C147" s="299"/>
      <c r="D147" s="85"/>
      <c r="E147" s="205"/>
      <c r="F147" s="300"/>
      <c r="G147" s="205"/>
      <c r="H147" s="206"/>
      <c r="I147" s="206"/>
      <c r="J147" s="227">
        <f t="shared" si="12"/>
        <v>0</v>
      </c>
      <c r="K147" s="324"/>
      <c r="L147" s="228">
        <f t="shared" si="13"/>
        <v>0</v>
      </c>
      <c r="M147" s="248"/>
      <c r="N147" s="249">
        <f t="shared" si="14"/>
        <v>0</v>
      </c>
      <c r="O147" s="257"/>
      <c r="P147" s="219"/>
      <c r="Q147" s="220"/>
      <c r="R147" s="221"/>
      <c r="S147" s="138"/>
      <c r="T147" s="139"/>
      <c r="U147" s="207"/>
    </row>
    <row r="148" spans="1:21" ht="12.75">
      <c r="A148" s="150" t="s">
        <v>146</v>
      </c>
      <c r="B148" s="299"/>
      <c r="C148" s="299"/>
      <c r="D148" s="85"/>
      <c r="E148" s="205"/>
      <c r="F148" s="300"/>
      <c r="G148" s="205"/>
      <c r="H148" s="206"/>
      <c r="I148" s="206"/>
      <c r="J148" s="227">
        <f t="shared" si="12"/>
        <v>0</v>
      </c>
      <c r="K148" s="324"/>
      <c r="L148" s="228">
        <f t="shared" si="13"/>
        <v>0</v>
      </c>
      <c r="M148" s="248"/>
      <c r="N148" s="249">
        <f t="shared" si="14"/>
        <v>0</v>
      </c>
      <c r="O148" s="257"/>
      <c r="P148" s="219"/>
      <c r="Q148" s="220"/>
      <c r="R148" s="221"/>
      <c r="S148" s="138"/>
      <c r="T148" s="139"/>
      <c r="U148" s="207"/>
    </row>
    <row r="149" spans="1:21" ht="12.75">
      <c r="A149" s="150" t="s">
        <v>146</v>
      </c>
      <c r="B149" s="299"/>
      <c r="C149" s="299"/>
      <c r="D149" s="85"/>
      <c r="E149" s="205"/>
      <c r="F149" s="300"/>
      <c r="G149" s="205"/>
      <c r="H149" s="206"/>
      <c r="I149" s="206"/>
      <c r="J149" s="227">
        <f t="shared" si="12"/>
        <v>0</v>
      </c>
      <c r="K149" s="324"/>
      <c r="L149" s="228">
        <f t="shared" si="13"/>
        <v>0</v>
      </c>
      <c r="M149" s="248"/>
      <c r="N149" s="249">
        <f t="shared" si="14"/>
        <v>0</v>
      </c>
      <c r="O149" s="257"/>
      <c r="P149" s="219"/>
      <c r="Q149" s="220"/>
      <c r="R149" s="221"/>
      <c r="S149" s="138"/>
      <c r="T149" s="139"/>
      <c r="U149" s="207"/>
    </row>
    <row r="150" spans="1:21" ht="12.75">
      <c r="A150" s="150" t="s">
        <v>146</v>
      </c>
      <c r="B150" s="299"/>
      <c r="C150" s="299"/>
      <c r="D150" s="85"/>
      <c r="E150" s="205"/>
      <c r="F150" s="300"/>
      <c r="G150" s="205"/>
      <c r="H150" s="206"/>
      <c r="I150" s="206"/>
      <c r="J150" s="227">
        <f t="shared" si="12"/>
        <v>0</v>
      </c>
      <c r="K150" s="324"/>
      <c r="L150" s="228">
        <f t="shared" si="13"/>
        <v>0</v>
      </c>
      <c r="M150" s="248"/>
      <c r="N150" s="249">
        <f t="shared" si="14"/>
        <v>0</v>
      </c>
      <c r="O150" s="257"/>
      <c r="P150" s="219"/>
      <c r="Q150" s="220"/>
      <c r="R150" s="221"/>
      <c r="S150" s="138"/>
      <c r="T150" s="139"/>
      <c r="U150" s="207"/>
    </row>
    <row r="151" spans="1:21" ht="12.75">
      <c r="A151" s="150" t="s">
        <v>146</v>
      </c>
      <c r="B151" s="299"/>
      <c r="C151" s="299"/>
      <c r="D151" s="85"/>
      <c r="E151" s="205"/>
      <c r="F151" s="300"/>
      <c r="G151" s="205"/>
      <c r="H151" s="206"/>
      <c r="I151" s="206"/>
      <c r="J151" s="227">
        <f t="shared" si="12"/>
        <v>0</v>
      </c>
      <c r="K151" s="324"/>
      <c r="L151" s="228">
        <f t="shared" si="13"/>
        <v>0</v>
      </c>
      <c r="M151" s="248"/>
      <c r="N151" s="249">
        <f t="shared" si="14"/>
        <v>0</v>
      </c>
      <c r="O151" s="257"/>
      <c r="P151" s="219"/>
      <c r="Q151" s="220"/>
      <c r="R151" s="221"/>
      <c r="S151" s="138"/>
      <c r="T151" s="139"/>
      <c r="U151" s="207"/>
    </row>
    <row r="152" spans="1:21" ht="12.75">
      <c r="A152" s="150" t="s">
        <v>146</v>
      </c>
      <c r="B152" s="299"/>
      <c r="C152" s="299"/>
      <c r="D152" s="85"/>
      <c r="E152" s="205"/>
      <c r="F152" s="300"/>
      <c r="G152" s="205"/>
      <c r="H152" s="206"/>
      <c r="I152" s="206"/>
      <c r="J152" s="227">
        <f t="shared" si="12"/>
        <v>0</v>
      </c>
      <c r="K152" s="324"/>
      <c r="L152" s="228">
        <f t="shared" si="13"/>
        <v>0</v>
      </c>
      <c r="M152" s="248"/>
      <c r="N152" s="249">
        <f t="shared" si="14"/>
        <v>0</v>
      </c>
      <c r="O152" s="257"/>
      <c r="P152" s="219"/>
      <c r="Q152" s="220"/>
      <c r="R152" s="221"/>
      <c r="S152" s="138"/>
      <c r="T152" s="139"/>
      <c r="U152" s="207"/>
    </row>
    <row r="153" spans="1:21" ht="12.75">
      <c r="A153" s="150" t="s">
        <v>146</v>
      </c>
      <c r="B153" s="299"/>
      <c r="C153" s="299"/>
      <c r="D153" s="85"/>
      <c r="E153" s="205"/>
      <c r="F153" s="300"/>
      <c r="G153" s="205"/>
      <c r="H153" s="206"/>
      <c r="I153" s="206"/>
      <c r="J153" s="227">
        <f t="shared" si="12"/>
        <v>0</v>
      </c>
      <c r="K153" s="324"/>
      <c r="L153" s="228">
        <f t="shared" si="13"/>
        <v>0</v>
      </c>
      <c r="M153" s="248"/>
      <c r="N153" s="249">
        <f t="shared" si="14"/>
        <v>0</v>
      </c>
      <c r="O153" s="257"/>
      <c r="P153" s="219"/>
      <c r="Q153" s="220"/>
      <c r="R153" s="221"/>
      <c r="S153" s="138"/>
      <c r="T153" s="139"/>
      <c r="U153" s="207"/>
    </row>
    <row r="154" spans="1:21" ht="12.75">
      <c r="A154" s="150" t="s">
        <v>146</v>
      </c>
      <c r="B154" s="299"/>
      <c r="C154" s="299"/>
      <c r="D154" s="85"/>
      <c r="E154" s="205"/>
      <c r="F154" s="300"/>
      <c r="G154" s="205"/>
      <c r="H154" s="206"/>
      <c r="I154" s="206"/>
      <c r="J154" s="227">
        <f t="shared" si="12"/>
        <v>0</v>
      </c>
      <c r="K154" s="324"/>
      <c r="L154" s="228">
        <f t="shared" si="13"/>
        <v>0</v>
      </c>
      <c r="M154" s="248"/>
      <c r="N154" s="249">
        <f t="shared" si="14"/>
        <v>0</v>
      </c>
      <c r="O154" s="257"/>
      <c r="P154" s="219"/>
      <c r="Q154" s="220"/>
      <c r="R154" s="221"/>
      <c r="S154" s="138"/>
      <c r="T154" s="139"/>
      <c r="U154" s="207"/>
    </row>
    <row r="155" spans="1:21" ht="12.75">
      <c r="A155" s="150" t="s">
        <v>146</v>
      </c>
      <c r="B155" s="299"/>
      <c r="C155" s="299"/>
      <c r="D155" s="85"/>
      <c r="E155" s="205"/>
      <c r="F155" s="300"/>
      <c r="G155" s="205"/>
      <c r="H155" s="206"/>
      <c r="I155" s="206"/>
      <c r="J155" s="227">
        <f t="shared" si="12"/>
        <v>0</v>
      </c>
      <c r="K155" s="324"/>
      <c r="L155" s="228">
        <f t="shared" si="13"/>
        <v>0</v>
      </c>
      <c r="M155" s="248"/>
      <c r="N155" s="249">
        <f t="shared" si="14"/>
        <v>0</v>
      </c>
      <c r="O155" s="257"/>
      <c r="P155" s="219"/>
      <c r="Q155" s="220"/>
      <c r="R155" s="221"/>
      <c r="S155" s="138"/>
      <c r="T155" s="139"/>
      <c r="U155" s="207"/>
    </row>
    <row r="156" spans="1:21" ht="12.75">
      <c r="A156" s="150" t="s">
        <v>146</v>
      </c>
      <c r="B156" s="301"/>
      <c r="C156" s="301"/>
      <c r="D156" s="209"/>
      <c r="E156" s="302"/>
      <c r="F156" s="303"/>
      <c r="G156" s="302"/>
      <c r="H156" s="304"/>
      <c r="I156" s="304"/>
      <c r="J156" s="227">
        <f t="shared" si="12"/>
        <v>0</v>
      </c>
      <c r="K156" s="325"/>
      <c r="L156" s="228">
        <f t="shared" si="13"/>
        <v>0</v>
      </c>
      <c r="M156" s="251"/>
      <c r="N156" s="249">
        <f t="shared" si="14"/>
        <v>0</v>
      </c>
      <c r="O156" s="258"/>
      <c r="P156" s="219"/>
      <c r="Q156" s="220"/>
      <c r="R156" s="221"/>
      <c r="S156" s="138"/>
      <c r="T156" s="139"/>
      <c r="U156" s="207"/>
    </row>
    <row r="157" spans="1:21" ht="12.75">
      <c r="A157" s="150" t="s">
        <v>146</v>
      </c>
      <c r="B157" s="305"/>
      <c r="C157" s="299"/>
      <c r="D157" s="85"/>
      <c r="E157" s="205"/>
      <c r="F157" s="300"/>
      <c r="G157" s="205"/>
      <c r="H157" s="206"/>
      <c r="I157" s="206"/>
      <c r="J157" s="227">
        <f t="shared" si="12"/>
        <v>0</v>
      </c>
      <c r="K157" s="324"/>
      <c r="L157" s="228">
        <f t="shared" si="13"/>
        <v>0</v>
      </c>
      <c r="M157" s="248"/>
      <c r="N157" s="249">
        <f t="shared" si="14"/>
        <v>0</v>
      </c>
      <c r="O157" s="257"/>
      <c r="P157" s="219"/>
      <c r="Q157" s="220"/>
      <c r="R157" s="221"/>
      <c r="S157" s="138"/>
      <c r="T157" s="139"/>
      <c r="U157" s="207"/>
    </row>
    <row r="158" spans="1:21" ht="12.75">
      <c r="A158" s="150" t="s">
        <v>146</v>
      </c>
      <c r="B158" s="299"/>
      <c r="C158" s="299"/>
      <c r="D158" s="85"/>
      <c r="E158" s="205"/>
      <c r="F158" s="300"/>
      <c r="G158" s="205"/>
      <c r="H158" s="206"/>
      <c r="I158" s="206"/>
      <c r="J158" s="227">
        <f t="shared" si="12"/>
        <v>0</v>
      </c>
      <c r="K158" s="324"/>
      <c r="L158" s="228">
        <f t="shared" si="13"/>
        <v>0</v>
      </c>
      <c r="M158" s="248"/>
      <c r="N158" s="249">
        <f t="shared" si="14"/>
        <v>0</v>
      </c>
      <c r="O158" s="257"/>
      <c r="P158" s="219"/>
      <c r="Q158" s="220"/>
      <c r="R158" s="221"/>
      <c r="S158" s="138"/>
      <c r="T158" s="139"/>
      <c r="U158" s="207"/>
    </row>
    <row r="159" spans="1:21" ht="12.75">
      <c r="A159" s="150" t="s">
        <v>146</v>
      </c>
      <c r="B159" s="299"/>
      <c r="C159" s="299"/>
      <c r="D159" s="85"/>
      <c r="E159" s="205"/>
      <c r="F159" s="300"/>
      <c r="G159" s="205"/>
      <c r="H159" s="206"/>
      <c r="I159" s="206"/>
      <c r="J159" s="227">
        <f t="shared" si="12"/>
        <v>0</v>
      </c>
      <c r="K159" s="324"/>
      <c r="L159" s="228">
        <f t="shared" si="13"/>
        <v>0</v>
      </c>
      <c r="M159" s="248"/>
      <c r="N159" s="249">
        <f t="shared" si="14"/>
        <v>0</v>
      </c>
      <c r="O159" s="257"/>
      <c r="P159" s="219"/>
      <c r="Q159" s="220"/>
      <c r="R159" s="221"/>
      <c r="S159" s="138"/>
      <c r="T159" s="139"/>
      <c r="U159" s="207"/>
    </row>
    <row r="160" spans="1:21" ht="12.75">
      <c r="A160" s="150" t="s">
        <v>146</v>
      </c>
      <c r="B160" s="299"/>
      <c r="C160" s="299"/>
      <c r="D160" s="85"/>
      <c r="E160" s="205"/>
      <c r="F160" s="300"/>
      <c r="G160" s="205"/>
      <c r="H160" s="206"/>
      <c r="I160" s="206"/>
      <c r="J160" s="227">
        <f t="shared" si="12"/>
        <v>0</v>
      </c>
      <c r="K160" s="324"/>
      <c r="L160" s="228">
        <f t="shared" si="13"/>
        <v>0</v>
      </c>
      <c r="M160" s="248"/>
      <c r="N160" s="249">
        <f t="shared" si="14"/>
        <v>0</v>
      </c>
      <c r="O160" s="257"/>
      <c r="P160" s="219"/>
      <c r="Q160" s="220"/>
      <c r="R160" s="221"/>
      <c r="S160" s="138"/>
      <c r="T160" s="139"/>
      <c r="U160" s="207"/>
    </row>
    <row r="161" spans="1:21" ht="12.75">
      <c r="A161" s="150" t="s">
        <v>146</v>
      </c>
      <c r="B161" s="299"/>
      <c r="C161" s="299"/>
      <c r="D161" s="85"/>
      <c r="E161" s="205"/>
      <c r="F161" s="300"/>
      <c r="G161" s="205"/>
      <c r="H161" s="206"/>
      <c r="I161" s="206"/>
      <c r="J161" s="227">
        <f t="shared" si="12"/>
        <v>0</v>
      </c>
      <c r="K161" s="324"/>
      <c r="L161" s="228">
        <f t="shared" si="13"/>
        <v>0</v>
      </c>
      <c r="M161" s="248"/>
      <c r="N161" s="249">
        <f t="shared" si="14"/>
        <v>0</v>
      </c>
      <c r="O161" s="257"/>
      <c r="P161" s="219"/>
      <c r="Q161" s="220"/>
      <c r="R161" s="221"/>
      <c r="S161" s="138"/>
      <c r="T161" s="139"/>
      <c r="U161" s="207"/>
    </row>
    <row r="162" spans="1:21" ht="12.75">
      <c r="A162" s="150" t="s">
        <v>146</v>
      </c>
      <c r="B162" s="301"/>
      <c r="C162" s="301"/>
      <c r="D162" s="209"/>
      <c r="E162" s="302"/>
      <c r="F162" s="303"/>
      <c r="G162" s="302"/>
      <c r="H162" s="304"/>
      <c r="I162" s="304"/>
      <c r="J162" s="227">
        <f t="shared" si="12"/>
        <v>0</v>
      </c>
      <c r="K162" s="325"/>
      <c r="L162" s="228">
        <f t="shared" si="13"/>
        <v>0</v>
      </c>
      <c r="M162" s="251"/>
      <c r="N162" s="249">
        <f t="shared" si="14"/>
        <v>0</v>
      </c>
      <c r="O162" s="258"/>
      <c r="P162" s="219"/>
      <c r="Q162" s="220"/>
      <c r="R162" s="221"/>
      <c r="S162" s="138"/>
      <c r="T162" s="139"/>
      <c r="U162" s="207"/>
    </row>
    <row r="163" spans="1:21" ht="12.75">
      <c r="A163" s="150" t="s">
        <v>146</v>
      </c>
      <c r="B163" s="299"/>
      <c r="C163" s="299"/>
      <c r="D163" s="85"/>
      <c r="E163" s="205"/>
      <c r="F163" s="300"/>
      <c r="G163" s="205"/>
      <c r="H163" s="206"/>
      <c r="I163" s="206"/>
      <c r="J163" s="227">
        <f t="shared" si="12"/>
        <v>0</v>
      </c>
      <c r="K163" s="324"/>
      <c r="L163" s="228">
        <f t="shared" si="13"/>
        <v>0</v>
      </c>
      <c r="M163" s="248"/>
      <c r="N163" s="249">
        <f t="shared" si="14"/>
        <v>0</v>
      </c>
      <c r="O163" s="257"/>
      <c r="P163" s="219"/>
      <c r="Q163" s="220"/>
      <c r="R163" s="221"/>
      <c r="S163" s="138"/>
      <c r="T163" s="139"/>
      <c r="U163" s="207"/>
    </row>
    <row r="164" spans="1:21" ht="12.75">
      <c r="A164" s="150" t="s">
        <v>146</v>
      </c>
      <c r="B164" s="299"/>
      <c r="C164" s="299"/>
      <c r="D164" s="85"/>
      <c r="E164" s="205"/>
      <c r="F164" s="300"/>
      <c r="G164" s="205"/>
      <c r="H164" s="206"/>
      <c r="I164" s="206"/>
      <c r="J164" s="227">
        <f t="shared" si="12"/>
        <v>0</v>
      </c>
      <c r="K164" s="324"/>
      <c r="L164" s="228">
        <f t="shared" si="13"/>
        <v>0</v>
      </c>
      <c r="M164" s="248"/>
      <c r="N164" s="249">
        <f t="shared" si="14"/>
        <v>0</v>
      </c>
      <c r="O164" s="257"/>
      <c r="P164" s="219"/>
      <c r="Q164" s="220"/>
      <c r="R164" s="221"/>
      <c r="S164" s="138"/>
      <c r="T164" s="139"/>
      <c r="U164" s="207"/>
    </row>
    <row r="165" spans="1:21" ht="12.75">
      <c r="A165" s="150" t="s">
        <v>146</v>
      </c>
      <c r="B165" s="299"/>
      <c r="C165" s="299"/>
      <c r="D165" s="85"/>
      <c r="E165" s="205"/>
      <c r="F165" s="300"/>
      <c r="G165" s="205"/>
      <c r="H165" s="206"/>
      <c r="I165" s="206"/>
      <c r="J165" s="227">
        <f t="shared" si="12"/>
        <v>0</v>
      </c>
      <c r="K165" s="324"/>
      <c r="L165" s="228">
        <f t="shared" si="13"/>
        <v>0</v>
      </c>
      <c r="M165" s="248"/>
      <c r="N165" s="249">
        <f t="shared" si="14"/>
        <v>0</v>
      </c>
      <c r="O165" s="257"/>
      <c r="P165" s="219"/>
      <c r="Q165" s="220"/>
      <c r="R165" s="221"/>
      <c r="S165" s="138"/>
      <c r="T165" s="139"/>
      <c r="U165" s="207"/>
    </row>
    <row r="166" spans="1:21" ht="12.75">
      <c r="A166" s="150" t="s">
        <v>146</v>
      </c>
      <c r="B166" s="299"/>
      <c r="C166" s="299"/>
      <c r="D166" s="85"/>
      <c r="E166" s="205"/>
      <c r="F166" s="300"/>
      <c r="G166" s="205"/>
      <c r="H166" s="206"/>
      <c r="I166" s="206"/>
      <c r="J166" s="227">
        <f t="shared" si="12"/>
        <v>0</v>
      </c>
      <c r="K166" s="324"/>
      <c r="L166" s="228">
        <f t="shared" si="13"/>
        <v>0</v>
      </c>
      <c r="M166" s="248"/>
      <c r="N166" s="249">
        <f t="shared" si="14"/>
        <v>0</v>
      </c>
      <c r="O166" s="257"/>
      <c r="P166" s="219"/>
      <c r="Q166" s="220"/>
      <c r="R166" s="221"/>
      <c r="S166" s="138"/>
      <c r="T166" s="139"/>
      <c r="U166" s="207"/>
    </row>
    <row r="167" spans="1:21" ht="12.75">
      <c r="A167" s="151" t="s">
        <v>146</v>
      </c>
      <c r="B167" s="306"/>
      <c r="C167" s="306"/>
      <c r="D167" s="307"/>
      <c r="E167" s="308"/>
      <c r="F167" s="309"/>
      <c r="G167" s="308"/>
      <c r="H167" s="310"/>
      <c r="I167" s="310"/>
      <c r="J167" s="227">
        <f t="shared" si="12"/>
        <v>0</v>
      </c>
      <c r="K167" s="326"/>
      <c r="L167" s="228">
        <f t="shared" si="13"/>
        <v>0</v>
      </c>
      <c r="M167" s="248"/>
      <c r="N167" s="249">
        <f>L167+M167</f>
        <v>0</v>
      </c>
      <c r="O167" s="257"/>
      <c r="P167" s="219"/>
      <c r="Q167" s="220"/>
      <c r="R167" s="221"/>
      <c r="S167" s="138"/>
      <c r="T167" s="139"/>
      <c r="U167" s="207"/>
    </row>
    <row r="168" spans="1:21" s="156" customFormat="1" ht="13.5" thickBot="1">
      <c r="A168" s="141" t="str">
        <f>A84</f>
        <v>Sous total</v>
      </c>
      <c r="B168" s="152"/>
      <c r="C168" s="152"/>
      <c r="D168" s="153"/>
      <c r="E168" s="154"/>
      <c r="F168" s="155"/>
      <c r="G168" s="143"/>
      <c r="H168" s="143"/>
      <c r="I168" s="143"/>
      <c r="J168" s="143"/>
      <c r="K168" s="143"/>
      <c r="L168" s="146">
        <f>SUM(L88:L167)</f>
        <v>0</v>
      </c>
      <c r="M168" s="290">
        <f>SUM(M88:M167)</f>
        <v>0</v>
      </c>
      <c r="N168" s="286">
        <f>SUM(N88:N167)</f>
        <v>0</v>
      </c>
      <c r="O168" s="287"/>
      <c r="P168" s="222">
        <f>SUM(P88:P167)</f>
        <v>0</v>
      </c>
      <c r="Q168" s="284">
        <f>SUM(Q88:Q167)</f>
        <v>0</v>
      </c>
      <c r="R168" s="284"/>
      <c r="S168" s="147">
        <f>SUM(S88:S167)</f>
        <v>0</v>
      </c>
      <c r="T168" s="285">
        <f>SUM(T88:T167)</f>
        <v>0</v>
      </c>
      <c r="U168" s="289"/>
    </row>
    <row r="169" spans="2:21" ht="14.25" thickBot="1" thickTop="1">
      <c r="B169" s="353" t="s">
        <v>84</v>
      </c>
      <c r="C169" s="354"/>
      <c r="D169" s="354"/>
      <c r="E169" s="354"/>
      <c r="F169" s="354"/>
      <c r="G169" s="354"/>
      <c r="H169" s="354"/>
      <c r="I169" s="354"/>
      <c r="J169" s="354"/>
      <c r="K169" s="354"/>
      <c r="L169" s="356"/>
      <c r="M169" s="357" t="s">
        <v>140</v>
      </c>
      <c r="N169" s="358"/>
      <c r="O169" s="359"/>
      <c r="P169" s="345" t="s">
        <v>161</v>
      </c>
      <c r="Q169" s="346"/>
      <c r="R169" s="347"/>
      <c r="S169" s="348" t="s">
        <v>162</v>
      </c>
      <c r="T169" s="349"/>
      <c r="U169" s="350"/>
    </row>
    <row r="170" spans="1:21" ht="52.5" thickBot="1" thickTop="1">
      <c r="A170" s="351" t="str">
        <f>A86</f>
        <v>Poste budgétaire</v>
      </c>
      <c r="B170" s="157" t="s">
        <v>102</v>
      </c>
      <c r="C170" s="121" t="str">
        <f>C86</f>
        <v>N° comptabilité opérateur </v>
      </c>
      <c r="D170" s="122" t="str">
        <f>D86</f>
        <v>Objet </v>
      </c>
      <c r="E170" s="122" t="s">
        <v>85</v>
      </c>
      <c r="F170" s="122" t="s">
        <v>86</v>
      </c>
      <c r="G170" s="122" t="str">
        <f>G86</f>
        <v>Date acquittement/perception</v>
      </c>
      <c r="H170" s="122" t="s">
        <v>87</v>
      </c>
      <c r="I170" s="122" t="s">
        <v>88</v>
      </c>
      <c r="J170" s="124" t="s">
        <v>89</v>
      </c>
      <c r="K170" s="122" t="s">
        <v>103</v>
      </c>
      <c r="L170" s="125" t="s">
        <v>104</v>
      </c>
      <c r="M170" s="242" t="s">
        <v>31</v>
      </c>
      <c r="N170" s="243" t="s">
        <v>90</v>
      </c>
      <c r="O170" s="255" t="s">
        <v>91</v>
      </c>
      <c r="P170" s="213" t="str">
        <f aca="true" t="shared" si="15" ref="P170:U170">M170</f>
        <v>Correction</v>
      </c>
      <c r="Q170" s="214" t="str">
        <f t="shared" si="15"/>
        <v>Montant éligible</v>
      </c>
      <c r="R170" s="215" t="str">
        <f t="shared" si="15"/>
        <v>Observations</v>
      </c>
      <c r="S170" s="126" t="str">
        <f t="shared" si="15"/>
        <v>Correction</v>
      </c>
      <c r="T170" s="127" t="str">
        <f t="shared" si="15"/>
        <v>Montant éligible</v>
      </c>
      <c r="U170" s="128" t="str">
        <f t="shared" si="15"/>
        <v>Observations</v>
      </c>
    </row>
    <row r="171" spans="1:21" ht="13.5" thickTop="1">
      <c r="A171" s="352"/>
      <c r="B171" s="158" t="s">
        <v>92</v>
      </c>
      <c r="C171" s="129" t="s">
        <v>93</v>
      </c>
      <c r="D171" s="130" t="s">
        <v>94</v>
      </c>
      <c r="E171" s="130" t="s">
        <v>95</v>
      </c>
      <c r="F171" s="130" t="s">
        <v>96</v>
      </c>
      <c r="G171" s="130" t="s">
        <v>97</v>
      </c>
      <c r="H171" s="130" t="s">
        <v>98</v>
      </c>
      <c r="I171" s="130" t="s">
        <v>99</v>
      </c>
      <c r="J171" s="159" t="s">
        <v>100</v>
      </c>
      <c r="K171" s="160" t="s">
        <v>105</v>
      </c>
      <c r="L171" s="132" t="s">
        <v>106</v>
      </c>
      <c r="M171" s="245"/>
      <c r="N171" s="246"/>
      <c r="O171" s="256"/>
      <c r="P171" s="216"/>
      <c r="Q171" s="217"/>
      <c r="R171" s="218"/>
      <c r="S171" s="133"/>
      <c r="T171" s="134"/>
      <c r="U171" s="135"/>
    </row>
    <row r="172" spans="1:21" ht="12.75">
      <c r="A172" s="150" t="s">
        <v>148</v>
      </c>
      <c r="B172" s="311"/>
      <c r="C172" s="299"/>
      <c r="D172" s="85"/>
      <c r="E172" s="205"/>
      <c r="F172" s="300"/>
      <c r="G172" s="205"/>
      <c r="H172" s="206"/>
      <c r="I172" s="206"/>
      <c r="J172" s="227">
        <f aca="true" t="shared" si="16" ref="J172:J214">H172-I172</f>
        <v>0</v>
      </c>
      <c r="K172" s="330"/>
      <c r="L172" s="229">
        <f aca="true" t="shared" si="17" ref="L172:L214">J172*K172</f>
        <v>0</v>
      </c>
      <c r="M172" s="248"/>
      <c r="N172" s="249">
        <f aca="true" t="shared" si="18" ref="N172:N214">L172+M172</f>
        <v>0</v>
      </c>
      <c r="O172" s="334"/>
      <c r="P172" s="216"/>
      <c r="Q172" s="217"/>
      <c r="R172" s="218"/>
      <c r="S172" s="133"/>
      <c r="T172" s="134"/>
      <c r="U172" s="135"/>
    </row>
    <row r="173" spans="1:21" ht="12.75">
      <c r="A173" s="150" t="s">
        <v>148</v>
      </c>
      <c r="B173" s="311"/>
      <c r="C173" s="299"/>
      <c r="D173" s="85"/>
      <c r="E173" s="205"/>
      <c r="F173" s="300"/>
      <c r="G173" s="205"/>
      <c r="H173" s="206"/>
      <c r="I173" s="206"/>
      <c r="J173" s="227">
        <f t="shared" si="16"/>
        <v>0</v>
      </c>
      <c r="K173" s="330"/>
      <c r="L173" s="229">
        <f t="shared" si="17"/>
        <v>0</v>
      </c>
      <c r="M173" s="248"/>
      <c r="N173" s="249">
        <f t="shared" si="18"/>
        <v>0</v>
      </c>
      <c r="O173" s="334"/>
      <c r="P173" s="216"/>
      <c r="Q173" s="217"/>
      <c r="R173" s="218"/>
      <c r="S173" s="133"/>
      <c r="T173" s="134"/>
      <c r="U173" s="135"/>
    </row>
    <row r="174" spans="1:21" ht="12.75">
      <c r="A174" s="150" t="s">
        <v>148</v>
      </c>
      <c r="B174" s="311"/>
      <c r="C174" s="299"/>
      <c r="D174" s="85"/>
      <c r="E174" s="205"/>
      <c r="F174" s="300"/>
      <c r="G174" s="205"/>
      <c r="H174" s="206"/>
      <c r="I174" s="206"/>
      <c r="J174" s="227">
        <f t="shared" si="16"/>
        <v>0</v>
      </c>
      <c r="K174" s="330"/>
      <c r="L174" s="229">
        <f t="shared" si="17"/>
        <v>0</v>
      </c>
      <c r="M174" s="248"/>
      <c r="N174" s="249">
        <f t="shared" si="18"/>
        <v>0</v>
      </c>
      <c r="O174" s="334"/>
      <c r="P174" s="216"/>
      <c r="Q174" s="217"/>
      <c r="R174" s="218"/>
      <c r="S174" s="133"/>
      <c r="T174" s="134"/>
      <c r="U174" s="135"/>
    </row>
    <row r="175" spans="1:21" ht="12.75">
      <c r="A175" s="150" t="s">
        <v>148</v>
      </c>
      <c r="B175" s="311"/>
      <c r="C175" s="299"/>
      <c r="D175" s="85"/>
      <c r="E175" s="205"/>
      <c r="F175" s="300"/>
      <c r="G175" s="205"/>
      <c r="H175" s="206"/>
      <c r="I175" s="206"/>
      <c r="J175" s="227">
        <f t="shared" si="16"/>
        <v>0</v>
      </c>
      <c r="K175" s="330"/>
      <c r="L175" s="229">
        <f t="shared" si="17"/>
        <v>0</v>
      </c>
      <c r="M175" s="248"/>
      <c r="N175" s="249">
        <f t="shared" si="18"/>
        <v>0</v>
      </c>
      <c r="O175" s="334"/>
      <c r="P175" s="216"/>
      <c r="Q175" s="217"/>
      <c r="R175" s="218"/>
      <c r="S175" s="133"/>
      <c r="T175" s="134"/>
      <c r="U175" s="135"/>
    </row>
    <row r="176" spans="1:21" ht="12.75">
      <c r="A176" s="150" t="s">
        <v>148</v>
      </c>
      <c r="B176" s="311"/>
      <c r="C176" s="299"/>
      <c r="D176" s="85"/>
      <c r="E176" s="205"/>
      <c r="F176" s="300"/>
      <c r="G176" s="205"/>
      <c r="H176" s="206"/>
      <c r="I176" s="206"/>
      <c r="J176" s="227">
        <f t="shared" si="16"/>
        <v>0</v>
      </c>
      <c r="K176" s="330"/>
      <c r="L176" s="229">
        <f t="shared" si="17"/>
        <v>0</v>
      </c>
      <c r="M176" s="248"/>
      <c r="N176" s="249">
        <f t="shared" si="18"/>
        <v>0</v>
      </c>
      <c r="O176" s="334"/>
      <c r="P176" s="216"/>
      <c r="Q176" s="217"/>
      <c r="R176" s="218"/>
      <c r="S176" s="133"/>
      <c r="T176" s="134"/>
      <c r="U176" s="135"/>
    </row>
    <row r="177" spans="1:21" ht="12.75">
      <c r="A177" s="150" t="s">
        <v>148</v>
      </c>
      <c r="B177" s="311"/>
      <c r="C177" s="299"/>
      <c r="D177" s="85"/>
      <c r="E177" s="205"/>
      <c r="F177" s="300"/>
      <c r="G177" s="205"/>
      <c r="H177" s="206"/>
      <c r="I177" s="206"/>
      <c r="J177" s="227">
        <f t="shared" si="16"/>
        <v>0</v>
      </c>
      <c r="K177" s="330"/>
      <c r="L177" s="229">
        <f t="shared" si="17"/>
        <v>0</v>
      </c>
      <c r="M177" s="248"/>
      <c r="N177" s="249">
        <f t="shared" si="18"/>
        <v>0</v>
      </c>
      <c r="O177" s="334"/>
      <c r="P177" s="216"/>
      <c r="Q177" s="217"/>
      <c r="R177" s="218"/>
      <c r="S177" s="133"/>
      <c r="T177" s="134"/>
      <c r="U177" s="135"/>
    </row>
    <row r="178" spans="1:21" ht="12.75">
      <c r="A178" s="150" t="s">
        <v>148</v>
      </c>
      <c r="B178" s="311"/>
      <c r="C178" s="299"/>
      <c r="D178" s="85"/>
      <c r="E178" s="205"/>
      <c r="F178" s="300"/>
      <c r="G178" s="205"/>
      <c r="H178" s="206"/>
      <c r="I178" s="206"/>
      <c r="J178" s="227">
        <f t="shared" si="16"/>
        <v>0</v>
      </c>
      <c r="K178" s="330"/>
      <c r="L178" s="229">
        <f t="shared" si="17"/>
        <v>0</v>
      </c>
      <c r="M178" s="248"/>
      <c r="N178" s="249">
        <f t="shared" si="18"/>
        <v>0</v>
      </c>
      <c r="O178" s="334"/>
      <c r="P178" s="216"/>
      <c r="Q178" s="217"/>
      <c r="R178" s="218"/>
      <c r="S178" s="133"/>
      <c r="T178" s="134"/>
      <c r="U178" s="135"/>
    </row>
    <row r="179" spans="1:21" ht="12.75">
      <c r="A179" s="150" t="s">
        <v>148</v>
      </c>
      <c r="B179" s="311"/>
      <c r="C179" s="299"/>
      <c r="D179" s="85"/>
      <c r="E179" s="205"/>
      <c r="F179" s="300"/>
      <c r="G179" s="205"/>
      <c r="H179" s="206"/>
      <c r="I179" s="206"/>
      <c r="J179" s="227">
        <f t="shared" si="16"/>
        <v>0</v>
      </c>
      <c r="K179" s="330"/>
      <c r="L179" s="229">
        <f t="shared" si="17"/>
        <v>0</v>
      </c>
      <c r="M179" s="248"/>
      <c r="N179" s="249">
        <f t="shared" si="18"/>
        <v>0</v>
      </c>
      <c r="O179" s="334"/>
      <c r="P179" s="216"/>
      <c r="Q179" s="217"/>
      <c r="R179" s="218"/>
      <c r="S179" s="133"/>
      <c r="T179" s="134"/>
      <c r="U179" s="135"/>
    </row>
    <row r="180" spans="1:21" ht="12.75">
      <c r="A180" s="150" t="s">
        <v>148</v>
      </c>
      <c r="B180" s="311"/>
      <c r="C180" s="299"/>
      <c r="D180" s="85"/>
      <c r="E180" s="205"/>
      <c r="F180" s="300"/>
      <c r="G180" s="205"/>
      <c r="H180" s="206"/>
      <c r="I180" s="206"/>
      <c r="J180" s="227">
        <f t="shared" si="16"/>
        <v>0</v>
      </c>
      <c r="K180" s="330"/>
      <c r="L180" s="229">
        <f t="shared" si="17"/>
        <v>0</v>
      </c>
      <c r="M180" s="248"/>
      <c r="N180" s="249">
        <f t="shared" si="18"/>
        <v>0</v>
      </c>
      <c r="O180" s="334"/>
      <c r="P180" s="216"/>
      <c r="Q180" s="217"/>
      <c r="R180" s="218"/>
      <c r="S180" s="133"/>
      <c r="T180" s="134"/>
      <c r="U180" s="135"/>
    </row>
    <row r="181" spans="1:21" ht="12.75">
      <c r="A181" s="150" t="s">
        <v>148</v>
      </c>
      <c r="B181" s="311"/>
      <c r="C181" s="299"/>
      <c r="D181" s="85"/>
      <c r="E181" s="205"/>
      <c r="F181" s="300"/>
      <c r="G181" s="205"/>
      <c r="H181" s="206"/>
      <c r="I181" s="206"/>
      <c r="J181" s="227">
        <f t="shared" si="16"/>
        <v>0</v>
      </c>
      <c r="K181" s="330"/>
      <c r="L181" s="229">
        <f t="shared" si="17"/>
        <v>0</v>
      </c>
      <c r="M181" s="248"/>
      <c r="N181" s="249">
        <f t="shared" si="18"/>
        <v>0</v>
      </c>
      <c r="O181" s="334"/>
      <c r="P181" s="216"/>
      <c r="Q181" s="217"/>
      <c r="R181" s="218"/>
      <c r="S181" s="133"/>
      <c r="T181" s="134"/>
      <c r="U181" s="135"/>
    </row>
    <row r="182" spans="1:21" ht="12.75">
      <c r="A182" s="150" t="s">
        <v>148</v>
      </c>
      <c r="B182" s="311"/>
      <c r="C182" s="299"/>
      <c r="D182" s="85"/>
      <c r="E182" s="205"/>
      <c r="F182" s="300"/>
      <c r="G182" s="205"/>
      <c r="H182" s="206"/>
      <c r="I182" s="206"/>
      <c r="J182" s="227">
        <f t="shared" si="16"/>
        <v>0</v>
      </c>
      <c r="K182" s="330"/>
      <c r="L182" s="229">
        <f t="shared" si="17"/>
        <v>0</v>
      </c>
      <c r="M182" s="248"/>
      <c r="N182" s="249">
        <f t="shared" si="18"/>
        <v>0</v>
      </c>
      <c r="O182" s="334"/>
      <c r="P182" s="216"/>
      <c r="Q182" s="217"/>
      <c r="R182" s="218"/>
      <c r="S182" s="133"/>
      <c r="T182" s="134"/>
      <c r="U182" s="135"/>
    </row>
    <row r="183" spans="1:21" ht="12.75">
      <c r="A183" s="150" t="s">
        <v>148</v>
      </c>
      <c r="B183" s="311"/>
      <c r="C183" s="299"/>
      <c r="D183" s="85"/>
      <c r="E183" s="205"/>
      <c r="F183" s="300"/>
      <c r="G183" s="205"/>
      <c r="H183" s="206"/>
      <c r="I183" s="206"/>
      <c r="J183" s="227">
        <f t="shared" si="16"/>
        <v>0</v>
      </c>
      <c r="K183" s="330"/>
      <c r="L183" s="229">
        <f t="shared" si="17"/>
        <v>0</v>
      </c>
      <c r="M183" s="248"/>
      <c r="N183" s="249">
        <f t="shared" si="18"/>
        <v>0</v>
      </c>
      <c r="O183" s="334"/>
      <c r="P183" s="216"/>
      <c r="Q183" s="217"/>
      <c r="R183" s="218"/>
      <c r="S183" s="133"/>
      <c r="T183" s="134"/>
      <c r="U183" s="135"/>
    </row>
    <row r="184" spans="1:21" ht="12.75">
      <c r="A184" s="150" t="s">
        <v>148</v>
      </c>
      <c r="B184" s="311"/>
      <c r="C184" s="299"/>
      <c r="D184" s="85"/>
      <c r="E184" s="205"/>
      <c r="F184" s="300"/>
      <c r="G184" s="205"/>
      <c r="H184" s="206"/>
      <c r="I184" s="206"/>
      <c r="J184" s="227">
        <f t="shared" si="16"/>
        <v>0</v>
      </c>
      <c r="K184" s="330"/>
      <c r="L184" s="229">
        <f t="shared" si="17"/>
        <v>0</v>
      </c>
      <c r="M184" s="248"/>
      <c r="N184" s="249">
        <f t="shared" si="18"/>
        <v>0</v>
      </c>
      <c r="O184" s="334"/>
      <c r="P184" s="216"/>
      <c r="Q184" s="217"/>
      <c r="R184" s="218"/>
      <c r="S184" s="133"/>
      <c r="T184" s="134"/>
      <c r="U184" s="135"/>
    </row>
    <row r="185" spans="1:21" ht="12.75">
      <c r="A185" s="150" t="s">
        <v>148</v>
      </c>
      <c r="B185" s="311"/>
      <c r="C185" s="299"/>
      <c r="D185" s="85"/>
      <c r="E185" s="205"/>
      <c r="F185" s="300"/>
      <c r="G185" s="205"/>
      <c r="H185" s="206"/>
      <c r="I185" s="206"/>
      <c r="J185" s="227">
        <f t="shared" si="16"/>
        <v>0</v>
      </c>
      <c r="K185" s="330"/>
      <c r="L185" s="229">
        <f t="shared" si="17"/>
        <v>0</v>
      </c>
      <c r="M185" s="248"/>
      <c r="N185" s="249">
        <f t="shared" si="18"/>
        <v>0</v>
      </c>
      <c r="O185" s="334"/>
      <c r="P185" s="216"/>
      <c r="Q185" s="217"/>
      <c r="R185" s="218"/>
      <c r="S185" s="133"/>
      <c r="T185" s="134"/>
      <c r="U185" s="135"/>
    </row>
    <row r="186" spans="1:21" ht="12.75">
      <c r="A186" s="150" t="s">
        <v>148</v>
      </c>
      <c r="B186" s="311"/>
      <c r="C186" s="299"/>
      <c r="D186" s="85"/>
      <c r="E186" s="205"/>
      <c r="F186" s="300"/>
      <c r="G186" s="205"/>
      <c r="H186" s="206"/>
      <c r="I186" s="206"/>
      <c r="J186" s="227">
        <f t="shared" si="16"/>
        <v>0</v>
      </c>
      <c r="K186" s="330"/>
      <c r="L186" s="229">
        <f t="shared" si="17"/>
        <v>0</v>
      </c>
      <c r="M186" s="248"/>
      <c r="N186" s="249">
        <f t="shared" si="18"/>
        <v>0</v>
      </c>
      <c r="O186" s="334"/>
      <c r="P186" s="216"/>
      <c r="Q186" s="217"/>
      <c r="R186" s="218"/>
      <c r="S186" s="133"/>
      <c r="T186" s="134"/>
      <c r="U186" s="135"/>
    </row>
    <row r="187" spans="1:21" ht="12.75">
      <c r="A187" s="150" t="s">
        <v>148</v>
      </c>
      <c r="B187" s="311"/>
      <c r="C187" s="299"/>
      <c r="D187" s="85"/>
      <c r="E187" s="205"/>
      <c r="F187" s="300"/>
      <c r="G187" s="205"/>
      <c r="H187" s="206"/>
      <c r="I187" s="206"/>
      <c r="J187" s="227">
        <f t="shared" si="16"/>
        <v>0</v>
      </c>
      <c r="K187" s="330"/>
      <c r="L187" s="229">
        <f t="shared" si="17"/>
        <v>0</v>
      </c>
      <c r="M187" s="248"/>
      <c r="N187" s="249">
        <f t="shared" si="18"/>
        <v>0</v>
      </c>
      <c r="O187" s="334"/>
      <c r="P187" s="216"/>
      <c r="Q187" s="217"/>
      <c r="R187" s="218"/>
      <c r="S187" s="133"/>
      <c r="T187" s="134"/>
      <c r="U187" s="135"/>
    </row>
    <row r="188" spans="1:21" ht="12.75">
      <c r="A188" s="150" t="s">
        <v>148</v>
      </c>
      <c r="B188" s="311"/>
      <c r="C188" s="299"/>
      <c r="D188" s="85"/>
      <c r="E188" s="205"/>
      <c r="F188" s="300"/>
      <c r="G188" s="205"/>
      <c r="H188" s="206"/>
      <c r="I188" s="206"/>
      <c r="J188" s="227">
        <f t="shared" si="16"/>
        <v>0</v>
      </c>
      <c r="K188" s="330"/>
      <c r="L188" s="229">
        <f t="shared" si="17"/>
        <v>0</v>
      </c>
      <c r="M188" s="248"/>
      <c r="N188" s="249">
        <f t="shared" si="18"/>
        <v>0</v>
      </c>
      <c r="O188" s="334"/>
      <c r="P188" s="216"/>
      <c r="Q188" s="217"/>
      <c r="R188" s="218"/>
      <c r="S188" s="133"/>
      <c r="T188" s="134"/>
      <c r="U188" s="135"/>
    </row>
    <row r="189" spans="1:21" ht="12.75">
      <c r="A189" s="150" t="s">
        <v>148</v>
      </c>
      <c r="B189" s="311"/>
      <c r="C189" s="299"/>
      <c r="D189" s="85"/>
      <c r="E189" s="205"/>
      <c r="F189" s="300"/>
      <c r="G189" s="205"/>
      <c r="H189" s="206"/>
      <c r="I189" s="206"/>
      <c r="J189" s="227">
        <f t="shared" si="16"/>
        <v>0</v>
      </c>
      <c r="K189" s="330"/>
      <c r="L189" s="229">
        <f t="shared" si="17"/>
        <v>0</v>
      </c>
      <c r="M189" s="248"/>
      <c r="N189" s="249">
        <f t="shared" si="18"/>
        <v>0</v>
      </c>
      <c r="O189" s="334"/>
      <c r="P189" s="216"/>
      <c r="Q189" s="217"/>
      <c r="R189" s="218"/>
      <c r="S189" s="133"/>
      <c r="T189" s="134"/>
      <c r="U189" s="135"/>
    </row>
    <row r="190" spans="1:21" ht="12.75">
      <c r="A190" s="150" t="s">
        <v>148</v>
      </c>
      <c r="B190" s="311"/>
      <c r="C190" s="299"/>
      <c r="D190" s="85"/>
      <c r="E190" s="205"/>
      <c r="F190" s="300"/>
      <c r="G190" s="205"/>
      <c r="H190" s="206"/>
      <c r="I190" s="206"/>
      <c r="J190" s="227">
        <f t="shared" si="16"/>
        <v>0</v>
      </c>
      <c r="K190" s="330"/>
      <c r="L190" s="229">
        <f t="shared" si="17"/>
        <v>0</v>
      </c>
      <c r="M190" s="248"/>
      <c r="N190" s="249">
        <f t="shared" si="18"/>
        <v>0</v>
      </c>
      <c r="O190" s="334"/>
      <c r="P190" s="216"/>
      <c r="Q190" s="217"/>
      <c r="R190" s="218"/>
      <c r="S190" s="133"/>
      <c r="T190" s="134"/>
      <c r="U190" s="135"/>
    </row>
    <row r="191" spans="1:21" ht="12.75">
      <c r="A191" s="150" t="s">
        <v>148</v>
      </c>
      <c r="B191" s="311"/>
      <c r="C191" s="299"/>
      <c r="D191" s="85"/>
      <c r="E191" s="205"/>
      <c r="F191" s="300"/>
      <c r="G191" s="205"/>
      <c r="H191" s="206"/>
      <c r="I191" s="206"/>
      <c r="J191" s="227">
        <f t="shared" si="16"/>
        <v>0</v>
      </c>
      <c r="K191" s="330"/>
      <c r="L191" s="229">
        <f t="shared" si="17"/>
        <v>0</v>
      </c>
      <c r="M191" s="248"/>
      <c r="N191" s="249">
        <f t="shared" si="18"/>
        <v>0</v>
      </c>
      <c r="O191" s="334"/>
      <c r="P191" s="216"/>
      <c r="Q191" s="217"/>
      <c r="R191" s="218"/>
      <c r="S191" s="133"/>
      <c r="T191" s="134"/>
      <c r="U191" s="135"/>
    </row>
    <row r="192" spans="1:21" ht="12.75">
      <c r="A192" s="150" t="s">
        <v>148</v>
      </c>
      <c r="B192" s="311"/>
      <c r="C192" s="299"/>
      <c r="D192" s="85"/>
      <c r="E192" s="205"/>
      <c r="F192" s="300"/>
      <c r="G192" s="205"/>
      <c r="H192" s="206"/>
      <c r="I192" s="206"/>
      <c r="J192" s="227">
        <f t="shared" si="16"/>
        <v>0</v>
      </c>
      <c r="K192" s="330"/>
      <c r="L192" s="229">
        <f t="shared" si="17"/>
        <v>0</v>
      </c>
      <c r="M192" s="248"/>
      <c r="N192" s="249">
        <f t="shared" si="18"/>
        <v>0</v>
      </c>
      <c r="O192" s="334"/>
      <c r="P192" s="216"/>
      <c r="Q192" s="217"/>
      <c r="R192" s="218"/>
      <c r="S192" s="133"/>
      <c r="T192" s="134"/>
      <c r="U192" s="135"/>
    </row>
    <row r="193" spans="1:21" ht="12.75">
      <c r="A193" s="150" t="s">
        <v>148</v>
      </c>
      <c r="B193" s="311"/>
      <c r="C193" s="299"/>
      <c r="D193" s="85"/>
      <c r="E193" s="205"/>
      <c r="F193" s="300"/>
      <c r="G193" s="205"/>
      <c r="H193" s="206"/>
      <c r="I193" s="206"/>
      <c r="J193" s="227">
        <f t="shared" si="16"/>
        <v>0</v>
      </c>
      <c r="K193" s="330"/>
      <c r="L193" s="229">
        <f t="shared" si="17"/>
        <v>0</v>
      </c>
      <c r="M193" s="248"/>
      <c r="N193" s="249">
        <f t="shared" si="18"/>
        <v>0</v>
      </c>
      <c r="O193" s="334"/>
      <c r="P193" s="216"/>
      <c r="Q193" s="217"/>
      <c r="R193" s="218"/>
      <c r="S193" s="133"/>
      <c r="T193" s="134"/>
      <c r="U193" s="135"/>
    </row>
    <row r="194" spans="1:21" ht="12.75">
      <c r="A194" s="150" t="s">
        <v>148</v>
      </c>
      <c r="B194" s="311"/>
      <c r="C194" s="299"/>
      <c r="D194" s="85"/>
      <c r="E194" s="205"/>
      <c r="F194" s="300"/>
      <c r="G194" s="205"/>
      <c r="H194" s="206"/>
      <c r="I194" s="206"/>
      <c r="J194" s="227">
        <f t="shared" si="16"/>
        <v>0</v>
      </c>
      <c r="K194" s="330"/>
      <c r="L194" s="229">
        <f t="shared" si="17"/>
        <v>0</v>
      </c>
      <c r="M194" s="248"/>
      <c r="N194" s="249">
        <f t="shared" si="18"/>
        <v>0</v>
      </c>
      <c r="O194" s="334"/>
      <c r="P194" s="216"/>
      <c r="Q194" s="217"/>
      <c r="R194" s="218"/>
      <c r="S194" s="133"/>
      <c r="T194" s="134"/>
      <c r="U194" s="135"/>
    </row>
    <row r="195" spans="1:21" ht="12.75">
      <c r="A195" s="150" t="s">
        <v>148</v>
      </c>
      <c r="B195" s="311"/>
      <c r="C195" s="299"/>
      <c r="D195" s="85"/>
      <c r="E195" s="205"/>
      <c r="F195" s="300"/>
      <c r="G195" s="205"/>
      <c r="H195" s="206"/>
      <c r="I195" s="206"/>
      <c r="J195" s="227">
        <f t="shared" si="16"/>
        <v>0</v>
      </c>
      <c r="K195" s="330"/>
      <c r="L195" s="229">
        <f t="shared" si="17"/>
        <v>0</v>
      </c>
      <c r="M195" s="248"/>
      <c r="N195" s="249">
        <f t="shared" si="18"/>
        <v>0</v>
      </c>
      <c r="O195" s="334"/>
      <c r="P195" s="216"/>
      <c r="Q195" s="217"/>
      <c r="R195" s="218"/>
      <c r="S195" s="133"/>
      <c r="T195" s="134"/>
      <c r="U195" s="135"/>
    </row>
    <row r="196" spans="1:21" ht="12.75">
      <c r="A196" s="150" t="s">
        <v>148</v>
      </c>
      <c r="B196" s="311"/>
      <c r="C196" s="299"/>
      <c r="D196" s="85"/>
      <c r="E196" s="205"/>
      <c r="F196" s="300"/>
      <c r="G196" s="205"/>
      <c r="H196" s="206"/>
      <c r="I196" s="206"/>
      <c r="J196" s="227">
        <f t="shared" si="16"/>
        <v>0</v>
      </c>
      <c r="K196" s="330"/>
      <c r="L196" s="229">
        <f t="shared" si="17"/>
        <v>0</v>
      </c>
      <c r="M196" s="248"/>
      <c r="N196" s="249">
        <f t="shared" si="18"/>
        <v>0</v>
      </c>
      <c r="O196" s="334"/>
      <c r="P196" s="216"/>
      <c r="Q196" s="217"/>
      <c r="R196" s="218"/>
      <c r="S196" s="133"/>
      <c r="T196" s="134"/>
      <c r="U196" s="135"/>
    </row>
    <row r="197" spans="1:21" ht="12.75">
      <c r="A197" s="150" t="s">
        <v>148</v>
      </c>
      <c r="B197" s="311"/>
      <c r="C197" s="299"/>
      <c r="D197" s="85"/>
      <c r="E197" s="205"/>
      <c r="F197" s="300"/>
      <c r="G197" s="205"/>
      <c r="H197" s="206"/>
      <c r="I197" s="206"/>
      <c r="J197" s="227">
        <f t="shared" si="16"/>
        <v>0</v>
      </c>
      <c r="K197" s="330"/>
      <c r="L197" s="229">
        <f t="shared" si="17"/>
        <v>0</v>
      </c>
      <c r="M197" s="248"/>
      <c r="N197" s="249">
        <f t="shared" si="18"/>
        <v>0</v>
      </c>
      <c r="O197" s="334"/>
      <c r="P197" s="216"/>
      <c r="Q197" s="217"/>
      <c r="R197" s="218"/>
      <c r="S197" s="133"/>
      <c r="T197" s="134"/>
      <c r="U197" s="135"/>
    </row>
    <row r="198" spans="1:21" ht="12.75">
      <c r="A198" s="150" t="s">
        <v>148</v>
      </c>
      <c r="B198" s="311"/>
      <c r="C198" s="299"/>
      <c r="D198" s="85"/>
      <c r="E198" s="205"/>
      <c r="F198" s="300"/>
      <c r="G198" s="205"/>
      <c r="H198" s="206"/>
      <c r="I198" s="206"/>
      <c r="J198" s="227">
        <f t="shared" si="16"/>
        <v>0</v>
      </c>
      <c r="K198" s="330"/>
      <c r="L198" s="229">
        <f t="shared" si="17"/>
        <v>0</v>
      </c>
      <c r="M198" s="248"/>
      <c r="N198" s="249">
        <f t="shared" si="18"/>
        <v>0</v>
      </c>
      <c r="O198" s="334"/>
      <c r="P198" s="216"/>
      <c r="Q198" s="217"/>
      <c r="R198" s="218"/>
      <c r="S198" s="133"/>
      <c r="T198" s="134"/>
      <c r="U198" s="135"/>
    </row>
    <row r="199" spans="1:21" ht="12.75">
      <c r="A199" s="150" t="s">
        <v>148</v>
      </c>
      <c r="B199" s="311"/>
      <c r="C199" s="299"/>
      <c r="D199" s="85"/>
      <c r="E199" s="205"/>
      <c r="F199" s="300"/>
      <c r="G199" s="205"/>
      <c r="H199" s="206"/>
      <c r="I199" s="206"/>
      <c r="J199" s="227">
        <f t="shared" si="16"/>
        <v>0</v>
      </c>
      <c r="K199" s="330"/>
      <c r="L199" s="229">
        <f t="shared" si="17"/>
        <v>0</v>
      </c>
      <c r="M199" s="248"/>
      <c r="N199" s="249">
        <f t="shared" si="18"/>
        <v>0</v>
      </c>
      <c r="O199" s="334"/>
      <c r="P199" s="216"/>
      <c r="Q199" s="217"/>
      <c r="R199" s="218"/>
      <c r="S199" s="133"/>
      <c r="T199" s="134"/>
      <c r="U199" s="135"/>
    </row>
    <row r="200" spans="1:21" ht="12.75">
      <c r="A200" s="150" t="s">
        <v>148</v>
      </c>
      <c r="B200" s="311"/>
      <c r="C200" s="299"/>
      <c r="D200" s="85"/>
      <c r="E200" s="205"/>
      <c r="F200" s="300"/>
      <c r="G200" s="205"/>
      <c r="H200" s="206"/>
      <c r="I200" s="206"/>
      <c r="J200" s="227">
        <f t="shared" si="16"/>
        <v>0</v>
      </c>
      <c r="K200" s="330"/>
      <c r="L200" s="229">
        <f t="shared" si="17"/>
        <v>0</v>
      </c>
      <c r="M200" s="248"/>
      <c r="N200" s="249">
        <f t="shared" si="18"/>
        <v>0</v>
      </c>
      <c r="O200" s="334"/>
      <c r="P200" s="216"/>
      <c r="Q200" s="217"/>
      <c r="R200" s="218"/>
      <c r="S200" s="133"/>
      <c r="T200" s="134"/>
      <c r="U200" s="135"/>
    </row>
    <row r="201" spans="1:21" ht="12.75">
      <c r="A201" s="150" t="s">
        <v>148</v>
      </c>
      <c r="B201" s="311"/>
      <c r="C201" s="299"/>
      <c r="D201" s="85"/>
      <c r="E201" s="205"/>
      <c r="F201" s="300"/>
      <c r="G201" s="205"/>
      <c r="H201" s="206"/>
      <c r="I201" s="206"/>
      <c r="J201" s="227">
        <f t="shared" si="16"/>
        <v>0</v>
      </c>
      <c r="K201" s="330"/>
      <c r="L201" s="229">
        <f t="shared" si="17"/>
        <v>0</v>
      </c>
      <c r="M201" s="248"/>
      <c r="N201" s="249">
        <f t="shared" si="18"/>
        <v>0</v>
      </c>
      <c r="O201" s="334"/>
      <c r="P201" s="216"/>
      <c r="Q201" s="217"/>
      <c r="R201" s="218"/>
      <c r="S201" s="133"/>
      <c r="T201" s="134"/>
      <c r="U201" s="135"/>
    </row>
    <row r="202" spans="1:21" ht="12.75">
      <c r="A202" s="150" t="s">
        <v>148</v>
      </c>
      <c r="B202" s="311"/>
      <c r="C202" s="299"/>
      <c r="D202" s="85"/>
      <c r="E202" s="205"/>
      <c r="F202" s="300"/>
      <c r="G202" s="205"/>
      <c r="H202" s="206"/>
      <c r="I202" s="206"/>
      <c r="J202" s="227">
        <f t="shared" si="16"/>
        <v>0</v>
      </c>
      <c r="K202" s="330"/>
      <c r="L202" s="229">
        <f t="shared" si="17"/>
        <v>0</v>
      </c>
      <c r="M202" s="248"/>
      <c r="N202" s="249">
        <f t="shared" si="18"/>
        <v>0</v>
      </c>
      <c r="O202" s="334"/>
      <c r="P202" s="216"/>
      <c r="Q202" s="217"/>
      <c r="R202" s="218"/>
      <c r="S202" s="133"/>
      <c r="T202" s="134"/>
      <c r="U202" s="135"/>
    </row>
    <row r="203" spans="1:21" ht="12.75">
      <c r="A203" s="150" t="s">
        <v>148</v>
      </c>
      <c r="B203" s="311"/>
      <c r="C203" s="299"/>
      <c r="D203" s="85"/>
      <c r="E203" s="205"/>
      <c r="F203" s="300"/>
      <c r="G203" s="205"/>
      <c r="H203" s="206"/>
      <c r="I203" s="206"/>
      <c r="J203" s="227">
        <f t="shared" si="16"/>
        <v>0</v>
      </c>
      <c r="K203" s="330"/>
      <c r="L203" s="229">
        <f t="shared" si="17"/>
        <v>0</v>
      </c>
      <c r="M203" s="248"/>
      <c r="N203" s="249">
        <f t="shared" si="18"/>
        <v>0</v>
      </c>
      <c r="O203" s="334"/>
      <c r="P203" s="216"/>
      <c r="Q203" s="217"/>
      <c r="R203" s="218"/>
      <c r="S203" s="133"/>
      <c r="T203" s="134"/>
      <c r="U203" s="135"/>
    </row>
    <row r="204" spans="1:21" ht="12.75">
      <c r="A204" s="150" t="s">
        <v>148</v>
      </c>
      <c r="B204" s="311"/>
      <c r="C204" s="299"/>
      <c r="D204" s="85"/>
      <c r="E204" s="205"/>
      <c r="F204" s="300"/>
      <c r="G204" s="205"/>
      <c r="H204" s="206"/>
      <c r="I204" s="206"/>
      <c r="J204" s="227">
        <f t="shared" si="16"/>
        <v>0</v>
      </c>
      <c r="K204" s="330"/>
      <c r="L204" s="229">
        <f t="shared" si="17"/>
        <v>0</v>
      </c>
      <c r="M204" s="248"/>
      <c r="N204" s="249">
        <f t="shared" si="18"/>
        <v>0</v>
      </c>
      <c r="O204" s="334"/>
      <c r="P204" s="216"/>
      <c r="Q204" s="217"/>
      <c r="R204" s="218"/>
      <c r="S204" s="133"/>
      <c r="T204" s="134"/>
      <c r="U204" s="135"/>
    </row>
    <row r="205" spans="1:21" ht="12.75">
      <c r="A205" s="150" t="s">
        <v>148</v>
      </c>
      <c r="B205" s="311"/>
      <c r="C205" s="299"/>
      <c r="D205" s="85"/>
      <c r="E205" s="205"/>
      <c r="F205" s="300"/>
      <c r="G205" s="205"/>
      <c r="H205" s="206"/>
      <c r="I205" s="206"/>
      <c r="J205" s="227">
        <f t="shared" si="16"/>
        <v>0</v>
      </c>
      <c r="K205" s="330"/>
      <c r="L205" s="229">
        <f t="shared" si="17"/>
        <v>0</v>
      </c>
      <c r="M205" s="248"/>
      <c r="N205" s="249">
        <f t="shared" si="18"/>
        <v>0</v>
      </c>
      <c r="O205" s="334"/>
      <c r="P205" s="216"/>
      <c r="Q205" s="217"/>
      <c r="R205" s="218"/>
      <c r="S205" s="133"/>
      <c r="T205" s="134"/>
      <c r="U205" s="135"/>
    </row>
    <row r="206" spans="1:21" ht="12.75">
      <c r="A206" s="150" t="s">
        <v>148</v>
      </c>
      <c r="B206" s="311"/>
      <c r="C206" s="299"/>
      <c r="D206" s="85"/>
      <c r="E206" s="205"/>
      <c r="F206" s="300"/>
      <c r="G206" s="205"/>
      <c r="H206" s="206"/>
      <c r="I206" s="206"/>
      <c r="J206" s="227">
        <f t="shared" si="16"/>
        <v>0</v>
      </c>
      <c r="K206" s="330"/>
      <c r="L206" s="229">
        <f t="shared" si="17"/>
        <v>0</v>
      </c>
      <c r="M206" s="248"/>
      <c r="N206" s="249">
        <f t="shared" si="18"/>
        <v>0</v>
      </c>
      <c r="O206" s="334"/>
      <c r="P206" s="216"/>
      <c r="Q206" s="217"/>
      <c r="R206" s="218"/>
      <c r="S206" s="133"/>
      <c r="T206" s="134"/>
      <c r="U206" s="135"/>
    </row>
    <row r="207" spans="1:21" ht="12.75">
      <c r="A207" s="150" t="s">
        <v>148</v>
      </c>
      <c r="B207" s="311"/>
      <c r="C207" s="299"/>
      <c r="D207" s="85"/>
      <c r="E207" s="205"/>
      <c r="F207" s="300"/>
      <c r="G207" s="205"/>
      <c r="H207" s="206"/>
      <c r="I207" s="206"/>
      <c r="J207" s="227">
        <f t="shared" si="16"/>
        <v>0</v>
      </c>
      <c r="K207" s="330"/>
      <c r="L207" s="229">
        <f t="shared" si="17"/>
        <v>0</v>
      </c>
      <c r="M207" s="248"/>
      <c r="N207" s="249">
        <f t="shared" si="18"/>
        <v>0</v>
      </c>
      <c r="O207" s="334"/>
      <c r="P207" s="216"/>
      <c r="Q207" s="217"/>
      <c r="R207" s="218"/>
      <c r="S207" s="133"/>
      <c r="T207" s="134"/>
      <c r="U207" s="135"/>
    </row>
    <row r="208" spans="1:21" ht="12.75">
      <c r="A208" s="150" t="s">
        <v>148</v>
      </c>
      <c r="B208" s="311"/>
      <c r="C208" s="299"/>
      <c r="D208" s="85"/>
      <c r="E208" s="205"/>
      <c r="F208" s="300"/>
      <c r="G208" s="205"/>
      <c r="H208" s="206"/>
      <c r="I208" s="206"/>
      <c r="J208" s="227">
        <f t="shared" si="16"/>
        <v>0</v>
      </c>
      <c r="K208" s="330"/>
      <c r="L208" s="229">
        <f t="shared" si="17"/>
        <v>0</v>
      </c>
      <c r="M208" s="248"/>
      <c r="N208" s="249">
        <f t="shared" si="18"/>
        <v>0</v>
      </c>
      <c r="O208" s="334"/>
      <c r="P208" s="216"/>
      <c r="Q208" s="217"/>
      <c r="R208" s="218"/>
      <c r="S208" s="133"/>
      <c r="T208" s="134"/>
      <c r="U208" s="135"/>
    </row>
    <row r="209" spans="1:21" ht="12.75">
      <c r="A209" s="150" t="s">
        <v>148</v>
      </c>
      <c r="B209" s="311"/>
      <c r="C209" s="299"/>
      <c r="D209" s="85"/>
      <c r="E209" s="205"/>
      <c r="F209" s="300"/>
      <c r="G209" s="205"/>
      <c r="H209" s="206"/>
      <c r="I209" s="206"/>
      <c r="J209" s="227">
        <f t="shared" si="16"/>
        <v>0</v>
      </c>
      <c r="K209" s="330"/>
      <c r="L209" s="229">
        <f t="shared" si="17"/>
        <v>0</v>
      </c>
      <c r="M209" s="248"/>
      <c r="N209" s="249">
        <f t="shared" si="18"/>
        <v>0</v>
      </c>
      <c r="O209" s="334"/>
      <c r="P209" s="216"/>
      <c r="Q209" s="217"/>
      <c r="R209" s="218"/>
      <c r="S209" s="133"/>
      <c r="T209" s="134"/>
      <c r="U209" s="135"/>
    </row>
    <row r="210" spans="1:21" ht="12.75">
      <c r="A210" s="150" t="s">
        <v>148</v>
      </c>
      <c r="B210" s="311"/>
      <c r="C210" s="299"/>
      <c r="D210" s="85"/>
      <c r="E210" s="205"/>
      <c r="F210" s="300"/>
      <c r="G210" s="205"/>
      <c r="H210" s="206"/>
      <c r="I210" s="206"/>
      <c r="J210" s="227">
        <f t="shared" si="16"/>
        <v>0</v>
      </c>
      <c r="K210" s="330"/>
      <c r="L210" s="229">
        <f t="shared" si="17"/>
        <v>0</v>
      </c>
      <c r="M210" s="248"/>
      <c r="N210" s="249">
        <f t="shared" si="18"/>
        <v>0</v>
      </c>
      <c r="O210" s="334"/>
      <c r="P210" s="216"/>
      <c r="Q210" s="217"/>
      <c r="R210" s="218"/>
      <c r="S210" s="133"/>
      <c r="T210" s="134"/>
      <c r="U210" s="135"/>
    </row>
    <row r="211" spans="1:21" ht="12.75">
      <c r="A211" s="150" t="s">
        <v>148</v>
      </c>
      <c r="B211" s="311"/>
      <c r="C211" s="299"/>
      <c r="D211" s="85"/>
      <c r="E211" s="205"/>
      <c r="F211" s="300"/>
      <c r="G211" s="205"/>
      <c r="H211" s="206"/>
      <c r="I211" s="206"/>
      <c r="J211" s="227">
        <f t="shared" si="16"/>
        <v>0</v>
      </c>
      <c r="K211" s="330"/>
      <c r="L211" s="229">
        <f t="shared" si="17"/>
        <v>0</v>
      </c>
      <c r="M211" s="248"/>
      <c r="N211" s="249">
        <f t="shared" si="18"/>
        <v>0</v>
      </c>
      <c r="O211" s="334"/>
      <c r="P211" s="216"/>
      <c r="Q211" s="217"/>
      <c r="R211" s="218"/>
      <c r="S211" s="133"/>
      <c r="T211" s="134"/>
      <c r="U211" s="135"/>
    </row>
    <row r="212" spans="1:21" ht="12.75">
      <c r="A212" s="150" t="s">
        <v>148</v>
      </c>
      <c r="B212" s="311"/>
      <c r="C212" s="299"/>
      <c r="D212" s="85"/>
      <c r="E212" s="205"/>
      <c r="F212" s="300"/>
      <c r="G212" s="205"/>
      <c r="H212" s="206"/>
      <c r="I212" s="206"/>
      <c r="J212" s="227">
        <f t="shared" si="16"/>
        <v>0</v>
      </c>
      <c r="K212" s="330"/>
      <c r="L212" s="229">
        <f t="shared" si="17"/>
        <v>0</v>
      </c>
      <c r="M212" s="248"/>
      <c r="N212" s="249">
        <f t="shared" si="18"/>
        <v>0</v>
      </c>
      <c r="O212" s="334"/>
      <c r="P212" s="216"/>
      <c r="Q212" s="217"/>
      <c r="R212" s="218"/>
      <c r="S212" s="133"/>
      <c r="T212" s="134"/>
      <c r="U212" s="135"/>
    </row>
    <row r="213" spans="1:21" ht="12.75">
      <c r="A213" s="150" t="s">
        <v>148</v>
      </c>
      <c r="B213" s="311"/>
      <c r="C213" s="299"/>
      <c r="D213" s="85"/>
      <c r="E213" s="205"/>
      <c r="F213" s="300"/>
      <c r="G213" s="205"/>
      <c r="H213" s="206"/>
      <c r="I213" s="206"/>
      <c r="J213" s="227">
        <f t="shared" si="16"/>
        <v>0</v>
      </c>
      <c r="K213" s="330"/>
      <c r="L213" s="229">
        <f t="shared" si="17"/>
        <v>0</v>
      </c>
      <c r="M213" s="248"/>
      <c r="N213" s="249">
        <f t="shared" si="18"/>
        <v>0</v>
      </c>
      <c r="O213" s="334"/>
      <c r="P213" s="216"/>
      <c r="Q213" s="217"/>
      <c r="R213" s="218"/>
      <c r="S213" s="133"/>
      <c r="T213" s="134"/>
      <c r="U213" s="135"/>
    </row>
    <row r="214" spans="1:21" ht="12.75">
      <c r="A214" s="150" t="s">
        <v>148</v>
      </c>
      <c r="B214" s="311"/>
      <c r="C214" s="299"/>
      <c r="D214" s="85"/>
      <c r="E214" s="205"/>
      <c r="F214" s="300"/>
      <c r="G214" s="205"/>
      <c r="H214" s="206"/>
      <c r="I214" s="206"/>
      <c r="J214" s="227">
        <f t="shared" si="16"/>
        <v>0</v>
      </c>
      <c r="K214" s="330"/>
      <c r="L214" s="229">
        <f t="shared" si="17"/>
        <v>0</v>
      </c>
      <c r="M214" s="248"/>
      <c r="N214" s="249">
        <f t="shared" si="18"/>
        <v>0</v>
      </c>
      <c r="O214" s="334"/>
      <c r="P214" s="216"/>
      <c r="Q214" s="217"/>
      <c r="R214" s="218"/>
      <c r="S214" s="133"/>
      <c r="T214" s="134"/>
      <c r="U214" s="135"/>
    </row>
    <row r="215" spans="1:21" ht="12.75">
      <c r="A215" s="150" t="s">
        <v>148</v>
      </c>
      <c r="B215" s="311"/>
      <c r="C215" s="299"/>
      <c r="D215" s="85"/>
      <c r="E215" s="205"/>
      <c r="F215" s="300"/>
      <c r="G215" s="205"/>
      <c r="H215" s="206"/>
      <c r="I215" s="206"/>
      <c r="J215" s="227">
        <f>H215-I215</f>
        <v>0</v>
      </c>
      <c r="K215" s="330"/>
      <c r="L215" s="229">
        <f>J215*K215</f>
        <v>0</v>
      </c>
      <c r="M215" s="248"/>
      <c r="N215" s="249">
        <f>L215+M215</f>
        <v>0</v>
      </c>
      <c r="O215" s="257"/>
      <c r="P215" s="219"/>
      <c r="Q215" s="220"/>
      <c r="R215" s="221"/>
      <c r="S215" s="138"/>
      <c r="T215" s="139"/>
      <c r="U215" s="207"/>
    </row>
    <row r="216" spans="1:21" ht="12.75">
      <c r="A216" s="150" t="s">
        <v>148</v>
      </c>
      <c r="B216" s="311"/>
      <c r="C216" s="299"/>
      <c r="D216" s="85"/>
      <c r="E216" s="205"/>
      <c r="F216" s="85"/>
      <c r="G216" s="205"/>
      <c r="H216" s="206"/>
      <c r="I216" s="206"/>
      <c r="J216" s="227">
        <f aca="true" t="shared" si="19" ref="J216:J251">H216-I216</f>
        <v>0</v>
      </c>
      <c r="K216" s="330"/>
      <c r="L216" s="229">
        <f aca="true" t="shared" si="20" ref="L216:L251">J216*K216</f>
        <v>0</v>
      </c>
      <c r="M216" s="248"/>
      <c r="N216" s="249">
        <f aca="true" t="shared" si="21" ref="N216:N251">L216+M216</f>
        <v>0</v>
      </c>
      <c r="O216" s="257"/>
      <c r="P216" s="219"/>
      <c r="Q216" s="220"/>
      <c r="R216" s="221"/>
      <c r="S216" s="138"/>
      <c r="T216" s="139"/>
      <c r="U216" s="207"/>
    </row>
    <row r="217" spans="1:21" ht="12.75">
      <c r="A217" s="150" t="s">
        <v>148</v>
      </c>
      <c r="B217" s="311"/>
      <c r="C217" s="299"/>
      <c r="D217" s="85"/>
      <c r="E217" s="205"/>
      <c r="F217" s="300"/>
      <c r="G217" s="205"/>
      <c r="H217" s="206"/>
      <c r="I217" s="206"/>
      <c r="J217" s="227">
        <f t="shared" si="19"/>
        <v>0</v>
      </c>
      <c r="K217" s="330"/>
      <c r="L217" s="229">
        <f t="shared" si="20"/>
        <v>0</v>
      </c>
      <c r="M217" s="248"/>
      <c r="N217" s="249">
        <f t="shared" si="21"/>
        <v>0</v>
      </c>
      <c r="O217" s="257"/>
      <c r="P217" s="219"/>
      <c r="Q217" s="220"/>
      <c r="R217" s="221"/>
      <c r="S217" s="138"/>
      <c r="T217" s="139"/>
      <c r="U217" s="207"/>
    </row>
    <row r="218" spans="1:21" ht="12.75">
      <c r="A218" s="150" t="s">
        <v>148</v>
      </c>
      <c r="B218" s="311"/>
      <c r="C218" s="299"/>
      <c r="D218" s="85"/>
      <c r="E218" s="205"/>
      <c r="F218" s="85"/>
      <c r="G218" s="205"/>
      <c r="H218" s="206"/>
      <c r="I218" s="206"/>
      <c r="J218" s="227">
        <f t="shared" si="19"/>
        <v>0</v>
      </c>
      <c r="K218" s="327"/>
      <c r="L218" s="229">
        <f t="shared" si="20"/>
        <v>0</v>
      </c>
      <c r="M218" s="248"/>
      <c r="N218" s="249">
        <f t="shared" si="21"/>
        <v>0</v>
      </c>
      <c r="O218" s="257"/>
      <c r="P218" s="219"/>
      <c r="Q218" s="220"/>
      <c r="R218" s="221"/>
      <c r="S218" s="138"/>
      <c r="T218" s="139"/>
      <c r="U218" s="207"/>
    </row>
    <row r="219" spans="1:21" ht="12.75">
      <c r="A219" s="150" t="s">
        <v>148</v>
      </c>
      <c r="B219" s="311"/>
      <c r="C219" s="299"/>
      <c r="D219" s="85"/>
      <c r="E219" s="205"/>
      <c r="F219" s="300"/>
      <c r="G219" s="205"/>
      <c r="H219" s="206"/>
      <c r="I219" s="206"/>
      <c r="J219" s="227">
        <f t="shared" si="19"/>
        <v>0</v>
      </c>
      <c r="K219" s="327"/>
      <c r="L219" s="229">
        <f t="shared" si="20"/>
        <v>0</v>
      </c>
      <c r="M219" s="248"/>
      <c r="N219" s="249">
        <f t="shared" si="21"/>
        <v>0</v>
      </c>
      <c r="O219" s="257"/>
      <c r="P219" s="219"/>
      <c r="Q219" s="220"/>
      <c r="R219" s="221"/>
      <c r="S219" s="138"/>
      <c r="T219" s="139"/>
      <c r="U219" s="207"/>
    </row>
    <row r="220" spans="1:21" ht="12.75">
      <c r="A220" s="150" t="s">
        <v>148</v>
      </c>
      <c r="B220" s="311"/>
      <c r="C220" s="299"/>
      <c r="D220" s="85"/>
      <c r="E220" s="205"/>
      <c r="F220" s="300"/>
      <c r="G220" s="205"/>
      <c r="H220" s="206"/>
      <c r="I220" s="206"/>
      <c r="J220" s="227">
        <f t="shared" si="19"/>
        <v>0</v>
      </c>
      <c r="K220" s="327"/>
      <c r="L220" s="229">
        <f t="shared" si="20"/>
        <v>0</v>
      </c>
      <c r="M220" s="248"/>
      <c r="N220" s="249">
        <f t="shared" si="21"/>
        <v>0</v>
      </c>
      <c r="O220" s="257"/>
      <c r="P220" s="219"/>
      <c r="Q220" s="220"/>
      <c r="R220" s="221"/>
      <c r="S220" s="138"/>
      <c r="T220" s="139"/>
      <c r="U220" s="207"/>
    </row>
    <row r="221" spans="1:21" ht="12.75">
      <c r="A221" s="150" t="s">
        <v>148</v>
      </c>
      <c r="B221" s="311"/>
      <c r="C221" s="299"/>
      <c r="D221" s="85"/>
      <c r="E221" s="205"/>
      <c r="F221" s="300"/>
      <c r="G221" s="205"/>
      <c r="H221" s="206"/>
      <c r="I221" s="206"/>
      <c r="J221" s="227">
        <f t="shared" si="19"/>
        <v>0</v>
      </c>
      <c r="K221" s="327"/>
      <c r="L221" s="229">
        <f t="shared" si="20"/>
        <v>0</v>
      </c>
      <c r="M221" s="248"/>
      <c r="N221" s="249">
        <f t="shared" si="21"/>
        <v>0</v>
      </c>
      <c r="O221" s="257"/>
      <c r="P221" s="219"/>
      <c r="Q221" s="220"/>
      <c r="R221" s="221"/>
      <c r="S221" s="138"/>
      <c r="T221" s="139"/>
      <c r="U221" s="207"/>
    </row>
    <row r="222" spans="1:21" ht="12.75">
      <c r="A222" s="150" t="s">
        <v>148</v>
      </c>
      <c r="B222" s="311"/>
      <c r="C222" s="299"/>
      <c r="D222" s="85"/>
      <c r="E222" s="205"/>
      <c r="F222" s="300"/>
      <c r="G222" s="205"/>
      <c r="H222" s="206"/>
      <c r="I222" s="206"/>
      <c r="J222" s="227">
        <f t="shared" si="19"/>
        <v>0</v>
      </c>
      <c r="K222" s="327"/>
      <c r="L222" s="229">
        <f t="shared" si="20"/>
        <v>0</v>
      </c>
      <c r="M222" s="248"/>
      <c r="N222" s="249">
        <f t="shared" si="21"/>
        <v>0</v>
      </c>
      <c r="O222" s="257"/>
      <c r="P222" s="219"/>
      <c r="Q222" s="220"/>
      <c r="R222" s="221"/>
      <c r="S222" s="138"/>
      <c r="T222" s="139"/>
      <c r="U222" s="207"/>
    </row>
    <row r="223" spans="1:21" ht="12.75">
      <c r="A223" s="150" t="s">
        <v>148</v>
      </c>
      <c r="B223" s="311"/>
      <c r="C223" s="299"/>
      <c r="D223" s="85"/>
      <c r="E223" s="205"/>
      <c r="F223" s="300"/>
      <c r="G223" s="205"/>
      <c r="H223" s="206"/>
      <c r="I223" s="206"/>
      <c r="J223" s="227">
        <f t="shared" si="19"/>
        <v>0</v>
      </c>
      <c r="K223" s="327"/>
      <c r="L223" s="229">
        <f t="shared" si="20"/>
        <v>0</v>
      </c>
      <c r="M223" s="248"/>
      <c r="N223" s="249">
        <f t="shared" si="21"/>
        <v>0</v>
      </c>
      <c r="O223" s="257"/>
      <c r="P223" s="219"/>
      <c r="Q223" s="220"/>
      <c r="R223" s="221"/>
      <c r="S223" s="138"/>
      <c r="T223" s="139"/>
      <c r="U223" s="207"/>
    </row>
    <row r="224" spans="1:21" ht="12.75">
      <c r="A224" s="150" t="s">
        <v>148</v>
      </c>
      <c r="B224" s="311"/>
      <c r="C224" s="299"/>
      <c r="D224" s="85"/>
      <c r="E224" s="205"/>
      <c r="F224" s="300"/>
      <c r="G224" s="205"/>
      <c r="H224" s="206"/>
      <c r="I224" s="206"/>
      <c r="J224" s="227">
        <f t="shared" si="19"/>
        <v>0</v>
      </c>
      <c r="K224" s="327"/>
      <c r="L224" s="229">
        <f t="shared" si="20"/>
        <v>0</v>
      </c>
      <c r="M224" s="248"/>
      <c r="N224" s="249">
        <f t="shared" si="21"/>
        <v>0</v>
      </c>
      <c r="O224" s="257"/>
      <c r="P224" s="219"/>
      <c r="Q224" s="220"/>
      <c r="R224" s="221"/>
      <c r="S224" s="138"/>
      <c r="T224" s="139"/>
      <c r="U224" s="207"/>
    </row>
    <row r="225" spans="1:21" ht="12.75">
      <c r="A225" s="150" t="s">
        <v>148</v>
      </c>
      <c r="B225" s="311"/>
      <c r="C225" s="299"/>
      <c r="D225" s="85"/>
      <c r="E225" s="205"/>
      <c r="F225" s="300"/>
      <c r="G225" s="205"/>
      <c r="H225" s="206"/>
      <c r="I225" s="206"/>
      <c r="J225" s="227">
        <f t="shared" si="19"/>
        <v>0</v>
      </c>
      <c r="K225" s="327"/>
      <c r="L225" s="229">
        <f t="shared" si="20"/>
        <v>0</v>
      </c>
      <c r="M225" s="248"/>
      <c r="N225" s="249">
        <f t="shared" si="21"/>
        <v>0</v>
      </c>
      <c r="O225" s="257"/>
      <c r="P225" s="219"/>
      <c r="Q225" s="220"/>
      <c r="R225" s="221"/>
      <c r="S225" s="138"/>
      <c r="T225" s="139"/>
      <c r="U225" s="207"/>
    </row>
    <row r="226" spans="1:21" ht="12.75">
      <c r="A226" s="150" t="s">
        <v>148</v>
      </c>
      <c r="B226" s="311"/>
      <c r="C226" s="299"/>
      <c r="D226" s="85"/>
      <c r="E226" s="205"/>
      <c r="F226" s="300"/>
      <c r="G226" s="205"/>
      <c r="H226" s="206"/>
      <c r="I226" s="206"/>
      <c r="J226" s="227">
        <f t="shared" si="19"/>
        <v>0</v>
      </c>
      <c r="K226" s="327"/>
      <c r="L226" s="229">
        <f t="shared" si="20"/>
        <v>0</v>
      </c>
      <c r="M226" s="248"/>
      <c r="N226" s="249">
        <f t="shared" si="21"/>
        <v>0</v>
      </c>
      <c r="O226" s="257"/>
      <c r="P226" s="219"/>
      <c r="Q226" s="220"/>
      <c r="R226" s="221"/>
      <c r="S226" s="138"/>
      <c r="T226" s="139"/>
      <c r="U226" s="207"/>
    </row>
    <row r="227" spans="1:21" ht="12.75">
      <c r="A227" s="150" t="s">
        <v>148</v>
      </c>
      <c r="B227" s="311"/>
      <c r="C227" s="299"/>
      <c r="D227" s="85"/>
      <c r="E227" s="205"/>
      <c r="F227" s="300"/>
      <c r="G227" s="205"/>
      <c r="H227" s="206"/>
      <c r="I227" s="206"/>
      <c r="J227" s="227">
        <f t="shared" si="19"/>
        <v>0</v>
      </c>
      <c r="K227" s="327"/>
      <c r="L227" s="229">
        <f t="shared" si="20"/>
        <v>0</v>
      </c>
      <c r="M227" s="248"/>
      <c r="N227" s="249">
        <f t="shared" si="21"/>
        <v>0</v>
      </c>
      <c r="O227" s="257"/>
      <c r="P227" s="219"/>
      <c r="Q227" s="220"/>
      <c r="R227" s="221"/>
      <c r="S227" s="138"/>
      <c r="T227" s="139"/>
      <c r="U227" s="207"/>
    </row>
    <row r="228" spans="1:21" ht="12.75">
      <c r="A228" s="150" t="s">
        <v>148</v>
      </c>
      <c r="B228" s="311"/>
      <c r="C228" s="299"/>
      <c r="D228" s="85"/>
      <c r="E228" s="205"/>
      <c r="F228" s="300"/>
      <c r="G228" s="205"/>
      <c r="H228" s="206"/>
      <c r="I228" s="206"/>
      <c r="J228" s="227">
        <f t="shared" si="19"/>
        <v>0</v>
      </c>
      <c r="K228" s="327"/>
      <c r="L228" s="229">
        <f t="shared" si="20"/>
        <v>0</v>
      </c>
      <c r="M228" s="248"/>
      <c r="N228" s="249">
        <f t="shared" si="21"/>
        <v>0</v>
      </c>
      <c r="O228" s="257"/>
      <c r="P228" s="219"/>
      <c r="Q228" s="220"/>
      <c r="R228" s="221"/>
      <c r="S228" s="138"/>
      <c r="T228" s="139"/>
      <c r="U228" s="207"/>
    </row>
    <row r="229" spans="1:21" ht="12.75">
      <c r="A229" s="150" t="s">
        <v>148</v>
      </c>
      <c r="B229" s="311"/>
      <c r="C229" s="299"/>
      <c r="D229" s="85"/>
      <c r="E229" s="205"/>
      <c r="F229" s="300"/>
      <c r="G229" s="205"/>
      <c r="H229" s="206"/>
      <c r="I229" s="206"/>
      <c r="J229" s="227">
        <f t="shared" si="19"/>
        <v>0</v>
      </c>
      <c r="K229" s="327"/>
      <c r="L229" s="229">
        <f t="shared" si="20"/>
        <v>0</v>
      </c>
      <c r="M229" s="248"/>
      <c r="N229" s="249">
        <f t="shared" si="21"/>
        <v>0</v>
      </c>
      <c r="O229" s="257"/>
      <c r="P229" s="219"/>
      <c r="Q229" s="220"/>
      <c r="R229" s="221"/>
      <c r="S229" s="138"/>
      <c r="T229" s="139"/>
      <c r="U229" s="207"/>
    </row>
    <row r="230" spans="1:21" ht="12.75">
      <c r="A230" s="150" t="s">
        <v>148</v>
      </c>
      <c r="B230" s="311"/>
      <c r="C230" s="299"/>
      <c r="D230" s="85"/>
      <c r="E230" s="205"/>
      <c r="F230" s="300"/>
      <c r="G230" s="205"/>
      <c r="H230" s="206"/>
      <c r="I230" s="206"/>
      <c r="J230" s="227">
        <f t="shared" si="19"/>
        <v>0</v>
      </c>
      <c r="K230" s="327"/>
      <c r="L230" s="229">
        <f t="shared" si="20"/>
        <v>0</v>
      </c>
      <c r="M230" s="248"/>
      <c r="N230" s="249">
        <f t="shared" si="21"/>
        <v>0</v>
      </c>
      <c r="O230" s="257"/>
      <c r="P230" s="219"/>
      <c r="Q230" s="220"/>
      <c r="R230" s="221"/>
      <c r="S230" s="138"/>
      <c r="T230" s="139"/>
      <c r="U230" s="207"/>
    </row>
    <row r="231" spans="1:21" ht="12.75">
      <c r="A231" s="150" t="s">
        <v>148</v>
      </c>
      <c r="B231" s="311"/>
      <c r="C231" s="299"/>
      <c r="D231" s="85"/>
      <c r="E231" s="205"/>
      <c r="F231" s="300"/>
      <c r="G231" s="205"/>
      <c r="H231" s="206"/>
      <c r="I231" s="206"/>
      <c r="J231" s="227">
        <f t="shared" si="19"/>
        <v>0</v>
      </c>
      <c r="K231" s="327"/>
      <c r="L231" s="229">
        <f t="shared" si="20"/>
        <v>0</v>
      </c>
      <c r="M231" s="248"/>
      <c r="N231" s="249">
        <f t="shared" si="21"/>
        <v>0</v>
      </c>
      <c r="O231" s="257"/>
      <c r="P231" s="219"/>
      <c r="Q231" s="220"/>
      <c r="R231" s="221"/>
      <c r="S231" s="138"/>
      <c r="T231" s="139"/>
      <c r="U231" s="207"/>
    </row>
    <row r="232" spans="1:21" ht="12.75">
      <c r="A232" s="150" t="s">
        <v>148</v>
      </c>
      <c r="B232" s="311"/>
      <c r="C232" s="299"/>
      <c r="D232" s="85"/>
      <c r="E232" s="205"/>
      <c r="F232" s="300"/>
      <c r="G232" s="205"/>
      <c r="H232" s="206"/>
      <c r="I232" s="206"/>
      <c r="J232" s="227">
        <f t="shared" si="19"/>
        <v>0</v>
      </c>
      <c r="K232" s="327"/>
      <c r="L232" s="229">
        <f t="shared" si="20"/>
        <v>0</v>
      </c>
      <c r="M232" s="248"/>
      <c r="N232" s="249">
        <f t="shared" si="21"/>
        <v>0</v>
      </c>
      <c r="O232" s="257"/>
      <c r="P232" s="219"/>
      <c r="Q232" s="220"/>
      <c r="R232" s="221"/>
      <c r="S232" s="138"/>
      <c r="T232" s="139"/>
      <c r="U232" s="207"/>
    </row>
    <row r="233" spans="1:21" ht="12.75">
      <c r="A233" s="150" t="s">
        <v>148</v>
      </c>
      <c r="B233" s="311"/>
      <c r="C233" s="299"/>
      <c r="D233" s="85"/>
      <c r="E233" s="205"/>
      <c r="F233" s="300"/>
      <c r="G233" s="205"/>
      <c r="H233" s="206"/>
      <c r="I233" s="206"/>
      <c r="J233" s="227">
        <f t="shared" si="19"/>
        <v>0</v>
      </c>
      <c r="K233" s="327"/>
      <c r="L233" s="229">
        <f t="shared" si="20"/>
        <v>0</v>
      </c>
      <c r="M233" s="248"/>
      <c r="N233" s="249">
        <f t="shared" si="21"/>
        <v>0</v>
      </c>
      <c r="O233" s="257"/>
      <c r="P233" s="219"/>
      <c r="Q233" s="220"/>
      <c r="R233" s="221"/>
      <c r="S233" s="138"/>
      <c r="T233" s="139"/>
      <c r="U233" s="207"/>
    </row>
    <row r="234" spans="1:21" ht="12.75">
      <c r="A234" s="150" t="s">
        <v>148</v>
      </c>
      <c r="B234" s="312"/>
      <c r="C234" s="301"/>
      <c r="D234" s="209"/>
      <c r="E234" s="302"/>
      <c r="F234" s="303"/>
      <c r="G234" s="205"/>
      <c r="H234" s="304"/>
      <c r="I234" s="304"/>
      <c r="J234" s="227">
        <f t="shared" si="19"/>
        <v>0</v>
      </c>
      <c r="K234" s="328"/>
      <c r="L234" s="229">
        <f t="shared" si="20"/>
        <v>0</v>
      </c>
      <c r="M234" s="251"/>
      <c r="N234" s="249">
        <f t="shared" si="21"/>
        <v>0</v>
      </c>
      <c r="O234" s="258"/>
      <c r="P234" s="219"/>
      <c r="Q234" s="220"/>
      <c r="R234" s="221"/>
      <c r="S234" s="138"/>
      <c r="T234" s="139"/>
      <c r="U234" s="207"/>
    </row>
    <row r="235" spans="1:21" ht="12.75">
      <c r="A235" s="150" t="s">
        <v>148</v>
      </c>
      <c r="B235" s="312"/>
      <c r="C235" s="301"/>
      <c r="D235" s="209"/>
      <c r="E235" s="302"/>
      <c r="F235" s="303"/>
      <c r="G235" s="205"/>
      <c r="H235" s="304"/>
      <c r="I235" s="304"/>
      <c r="J235" s="227">
        <f t="shared" si="19"/>
        <v>0</v>
      </c>
      <c r="K235" s="328"/>
      <c r="L235" s="229">
        <f t="shared" si="20"/>
        <v>0</v>
      </c>
      <c r="M235" s="251"/>
      <c r="N235" s="249">
        <f t="shared" si="21"/>
        <v>0</v>
      </c>
      <c r="O235" s="258"/>
      <c r="P235" s="219"/>
      <c r="Q235" s="220"/>
      <c r="R235" s="221"/>
      <c r="S235" s="138"/>
      <c r="T235" s="139"/>
      <c r="U235" s="207"/>
    </row>
    <row r="236" spans="1:21" ht="12.75">
      <c r="A236" s="150" t="s">
        <v>148</v>
      </c>
      <c r="B236" s="312"/>
      <c r="C236" s="301"/>
      <c r="D236" s="209"/>
      <c r="E236" s="302"/>
      <c r="F236" s="303"/>
      <c r="G236" s="205"/>
      <c r="H236" s="304"/>
      <c r="I236" s="304"/>
      <c r="J236" s="227">
        <f t="shared" si="19"/>
        <v>0</v>
      </c>
      <c r="K236" s="328"/>
      <c r="L236" s="229">
        <f t="shared" si="20"/>
        <v>0</v>
      </c>
      <c r="M236" s="251"/>
      <c r="N236" s="249">
        <f t="shared" si="21"/>
        <v>0</v>
      </c>
      <c r="O236" s="258"/>
      <c r="P236" s="219"/>
      <c r="Q236" s="220"/>
      <c r="R236" s="221"/>
      <c r="S236" s="138"/>
      <c r="T236" s="139"/>
      <c r="U236" s="207"/>
    </row>
    <row r="237" spans="1:21" ht="12.75">
      <c r="A237" s="150" t="s">
        <v>148</v>
      </c>
      <c r="B237" s="312"/>
      <c r="C237" s="301"/>
      <c r="D237" s="209"/>
      <c r="E237" s="302"/>
      <c r="F237" s="303"/>
      <c r="G237" s="205"/>
      <c r="H237" s="304"/>
      <c r="I237" s="304"/>
      <c r="J237" s="227">
        <f t="shared" si="19"/>
        <v>0</v>
      </c>
      <c r="K237" s="328"/>
      <c r="L237" s="229">
        <f t="shared" si="20"/>
        <v>0</v>
      </c>
      <c r="M237" s="251"/>
      <c r="N237" s="249">
        <f t="shared" si="21"/>
        <v>0</v>
      </c>
      <c r="O237" s="258"/>
      <c r="P237" s="219"/>
      <c r="Q237" s="220"/>
      <c r="R237" s="221"/>
      <c r="S237" s="138"/>
      <c r="T237" s="139"/>
      <c r="U237" s="207"/>
    </row>
    <row r="238" spans="1:21" ht="12.75">
      <c r="A238" s="150" t="s">
        <v>148</v>
      </c>
      <c r="B238" s="313"/>
      <c r="C238" s="299"/>
      <c r="D238" s="85"/>
      <c r="E238" s="205"/>
      <c r="F238" s="300"/>
      <c r="G238" s="205"/>
      <c r="H238" s="206"/>
      <c r="I238" s="206"/>
      <c r="J238" s="227">
        <f t="shared" si="19"/>
        <v>0</v>
      </c>
      <c r="K238" s="327"/>
      <c r="L238" s="229">
        <f t="shared" si="20"/>
        <v>0</v>
      </c>
      <c r="M238" s="248"/>
      <c r="N238" s="249">
        <f t="shared" si="21"/>
        <v>0</v>
      </c>
      <c r="O238" s="257"/>
      <c r="P238" s="219"/>
      <c r="Q238" s="220"/>
      <c r="R238" s="221"/>
      <c r="S238" s="138"/>
      <c r="T238" s="139"/>
      <c r="U238" s="207"/>
    </row>
    <row r="239" spans="1:21" ht="12.75">
      <c r="A239" s="150" t="s">
        <v>148</v>
      </c>
      <c r="B239" s="311"/>
      <c r="C239" s="299"/>
      <c r="D239" s="85"/>
      <c r="E239" s="205"/>
      <c r="F239" s="300"/>
      <c r="G239" s="205"/>
      <c r="H239" s="206"/>
      <c r="I239" s="206"/>
      <c r="J239" s="227">
        <f t="shared" si="19"/>
        <v>0</v>
      </c>
      <c r="K239" s="327"/>
      <c r="L239" s="229">
        <f t="shared" si="20"/>
        <v>0</v>
      </c>
      <c r="M239" s="248"/>
      <c r="N239" s="249">
        <f t="shared" si="21"/>
        <v>0</v>
      </c>
      <c r="O239" s="257"/>
      <c r="P239" s="219"/>
      <c r="Q239" s="220"/>
      <c r="R239" s="221"/>
      <c r="S239" s="138"/>
      <c r="T239" s="139"/>
      <c r="U239" s="207"/>
    </row>
    <row r="240" spans="1:21" ht="12.75">
      <c r="A240" s="150" t="s">
        <v>148</v>
      </c>
      <c r="B240" s="311"/>
      <c r="C240" s="299"/>
      <c r="D240" s="85"/>
      <c r="E240" s="205"/>
      <c r="F240" s="300"/>
      <c r="G240" s="205"/>
      <c r="H240" s="206"/>
      <c r="I240" s="206"/>
      <c r="J240" s="227">
        <f t="shared" si="19"/>
        <v>0</v>
      </c>
      <c r="K240" s="327"/>
      <c r="L240" s="229">
        <f t="shared" si="20"/>
        <v>0</v>
      </c>
      <c r="M240" s="248"/>
      <c r="N240" s="249">
        <f t="shared" si="21"/>
        <v>0</v>
      </c>
      <c r="O240" s="257"/>
      <c r="P240" s="219"/>
      <c r="Q240" s="220"/>
      <c r="R240" s="221"/>
      <c r="S240" s="138"/>
      <c r="T240" s="139"/>
      <c r="U240" s="207"/>
    </row>
    <row r="241" spans="1:21" ht="12.75">
      <c r="A241" s="150" t="s">
        <v>148</v>
      </c>
      <c r="B241" s="311"/>
      <c r="C241" s="299"/>
      <c r="D241" s="85"/>
      <c r="E241" s="205"/>
      <c r="F241" s="300"/>
      <c r="G241" s="205"/>
      <c r="H241" s="206"/>
      <c r="I241" s="206"/>
      <c r="J241" s="227">
        <f t="shared" si="19"/>
        <v>0</v>
      </c>
      <c r="K241" s="327"/>
      <c r="L241" s="229">
        <f t="shared" si="20"/>
        <v>0</v>
      </c>
      <c r="M241" s="248"/>
      <c r="N241" s="249">
        <f t="shared" si="21"/>
        <v>0</v>
      </c>
      <c r="O241" s="257"/>
      <c r="P241" s="219"/>
      <c r="Q241" s="220"/>
      <c r="R241" s="221"/>
      <c r="S241" s="138"/>
      <c r="T241" s="139"/>
      <c r="U241" s="207"/>
    </row>
    <row r="242" spans="1:21" ht="12.75">
      <c r="A242" s="150" t="s">
        <v>148</v>
      </c>
      <c r="B242" s="312"/>
      <c r="C242" s="301"/>
      <c r="D242" s="209"/>
      <c r="E242" s="302"/>
      <c r="F242" s="303"/>
      <c r="G242" s="302"/>
      <c r="H242" s="304"/>
      <c r="I242" s="304"/>
      <c r="J242" s="227">
        <f t="shared" si="19"/>
        <v>0</v>
      </c>
      <c r="K242" s="328"/>
      <c r="L242" s="229">
        <f t="shared" si="20"/>
        <v>0</v>
      </c>
      <c r="M242" s="251"/>
      <c r="N242" s="249">
        <f t="shared" si="21"/>
        <v>0</v>
      </c>
      <c r="O242" s="258"/>
      <c r="P242" s="219"/>
      <c r="Q242" s="220"/>
      <c r="R242" s="221"/>
      <c r="S242" s="138"/>
      <c r="T242" s="139"/>
      <c r="U242" s="207"/>
    </row>
    <row r="243" spans="1:21" ht="12.75">
      <c r="A243" s="150" t="s">
        <v>148</v>
      </c>
      <c r="B243" s="313"/>
      <c r="C243" s="299"/>
      <c r="D243" s="85"/>
      <c r="E243" s="205"/>
      <c r="F243" s="300"/>
      <c r="G243" s="205"/>
      <c r="H243" s="206"/>
      <c r="I243" s="206"/>
      <c r="J243" s="227">
        <f t="shared" si="19"/>
        <v>0</v>
      </c>
      <c r="K243" s="327"/>
      <c r="L243" s="229">
        <f t="shared" si="20"/>
        <v>0</v>
      </c>
      <c r="M243" s="248"/>
      <c r="N243" s="249">
        <f t="shared" si="21"/>
        <v>0</v>
      </c>
      <c r="O243" s="257"/>
      <c r="P243" s="219"/>
      <c r="Q243" s="220"/>
      <c r="R243" s="221"/>
      <c r="S243" s="138"/>
      <c r="T243" s="139"/>
      <c r="U243" s="207"/>
    </row>
    <row r="244" spans="1:21" ht="12.75">
      <c r="A244" s="150" t="s">
        <v>148</v>
      </c>
      <c r="B244" s="311"/>
      <c r="C244" s="299"/>
      <c r="D244" s="85"/>
      <c r="E244" s="205"/>
      <c r="F244" s="300"/>
      <c r="G244" s="205"/>
      <c r="H244" s="206"/>
      <c r="I244" s="206"/>
      <c r="J244" s="227">
        <f t="shared" si="19"/>
        <v>0</v>
      </c>
      <c r="K244" s="327"/>
      <c r="L244" s="229">
        <f t="shared" si="20"/>
        <v>0</v>
      </c>
      <c r="M244" s="248"/>
      <c r="N244" s="249">
        <f t="shared" si="21"/>
        <v>0</v>
      </c>
      <c r="O244" s="257"/>
      <c r="P244" s="219"/>
      <c r="Q244" s="220"/>
      <c r="R244" s="221"/>
      <c r="S244" s="138"/>
      <c r="T244" s="139"/>
      <c r="U244" s="207"/>
    </row>
    <row r="245" spans="1:21" ht="12.75">
      <c r="A245" s="150" t="s">
        <v>148</v>
      </c>
      <c r="B245" s="311"/>
      <c r="C245" s="299"/>
      <c r="D245" s="85"/>
      <c r="E245" s="205"/>
      <c r="F245" s="300"/>
      <c r="G245" s="205"/>
      <c r="H245" s="206"/>
      <c r="I245" s="206"/>
      <c r="J245" s="227">
        <f t="shared" si="19"/>
        <v>0</v>
      </c>
      <c r="K245" s="327"/>
      <c r="L245" s="229">
        <f t="shared" si="20"/>
        <v>0</v>
      </c>
      <c r="M245" s="248"/>
      <c r="N245" s="249">
        <f t="shared" si="21"/>
        <v>0</v>
      </c>
      <c r="O245" s="257"/>
      <c r="P245" s="219"/>
      <c r="Q245" s="220"/>
      <c r="R245" s="221"/>
      <c r="S245" s="138"/>
      <c r="T245" s="139"/>
      <c r="U245" s="207"/>
    </row>
    <row r="246" spans="1:21" ht="12.75">
      <c r="A246" s="150" t="s">
        <v>148</v>
      </c>
      <c r="B246" s="311"/>
      <c r="C246" s="299"/>
      <c r="D246" s="85"/>
      <c r="E246" s="205"/>
      <c r="F246" s="300"/>
      <c r="G246" s="205"/>
      <c r="H246" s="206"/>
      <c r="I246" s="206"/>
      <c r="J246" s="227">
        <f t="shared" si="19"/>
        <v>0</v>
      </c>
      <c r="K246" s="327"/>
      <c r="L246" s="229">
        <f t="shared" si="20"/>
        <v>0</v>
      </c>
      <c r="M246" s="248"/>
      <c r="N246" s="249">
        <f t="shared" si="21"/>
        <v>0</v>
      </c>
      <c r="O246" s="257"/>
      <c r="P246" s="219"/>
      <c r="Q246" s="220"/>
      <c r="R246" s="221"/>
      <c r="S246" s="138"/>
      <c r="T246" s="139"/>
      <c r="U246" s="207"/>
    </row>
    <row r="247" spans="1:21" ht="12.75">
      <c r="A247" s="150" t="s">
        <v>148</v>
      </c>
      <c r="B247" s="312"/>
      <c r="C247" s="301"/>
      <c r="D247" s="209"/>
      <c r="E247" s="302"/>
      <c r="F247" s="303"/>
      <c r="G247" s="302"/>
      <c r="H247" s="304"/>
      <c r="I247" s="304"/>
      <c r="J247" s="227">
        <f t="shared" si="19"/>
        <v>0</v>
      </c>
      <c r="K247" s="328"/>
      <c r="L247" s="229">
        <f t="shared" si="20"/>
        <v>0</v>
      </c>
      <c r="M247" s="251"/>
      <c r="N247" s="249">
        <f t="shared" si="21"/>
        <v>0</v>
      </c>
      <c r="O247" s="258"/>
      <c r="P247" s="219"/>
      <c r="Q247" s="220"/>
      <c r="R247" s="221"/>
      <c r="S247" s="138"/>
      <c r="T247" s="139"/>
      <c r="U247" s="207"/>
    </row>
    <row r="248" spans="1:21" ht="12.75">
      <c r="A248" s="150" t="s">
        <v>148</v>
      </c>
      <c r="B248" s="311"/>
      <c r="C248" s="299"/>
      <c r="D248" s="85"/>
      <c r="E248" s="205"/>
      <c r="F248" s="300"/>
      <c r="G248" s="205"/>
      <c r="H248" s="206"/>
      <c r="I248" s="206"/>
      <c r="J248" s="227">
        <f t="shared" si="19"/>
        <v>0</v>
      </c>
      <c r="K248" s="327"/>
      <c r="L248" s="229">
        <f t="shared" si="20"/>
        <v>0</v>
      </c>
      <c r="M248" s="248"/>
      <c r="N248" s="249">
        <f t="shared" si="21"/>
        <v>0</v>
      </c>
      <c r="O248" s="257"/>
      <c r="P248" s="219"/>
      <c r="Q248" s="220"/>
      <c r="R248" s="221"/>
      <c r="S248" s="138"/>
      <c r="T248" s="139"/>
      <c r="U248" s="207"/>
    </row>
    <row r="249" spans="1:21" ht="12.75">
      <c r="A249" s="150" t="s">
        <v>148</v>
      </c>
      <c r="B249" s="311"/>
      <c r="C249" s="299"/>
      <c r="D249" s="85"/>
      <c r="E249" s="205"/>
      <c r="F249" s="300"/>
      <c r="G249" s="205"/>
      <c r="H249" s="206"/>
      <c r="I249" s="206"/>
      <c r="J249" s="227">
        <f t="shared" si="19"/>
        <v>0</v>
      </c>
      <c r="K249" s="327"/>
      <c r="L249" s="229">
        <f t="shared" si="20"/>
        <v>0</v>
      </c>
      <c r="M249" s="248"/>
      <c r="N249" s="249">
        <f t="shared" si="21"/>
        <v>0</v>
      </c>
      <c r="O249" s="257"/>
      <c r="P249" s="219"/>
      <c r="Q249" s="220"/>
      <c r="R249" s="221"/>
      <c r="S249" s="138"/>
      <c r="T249" s="139"/>
      <c r="U249" s="207"/>
    </row>
    <row r="250" spans="1:21" ht="12.75">
      <c r="A250" s="150" t="s">
        <v>148</v>
      </c>
      <c r="B250" s="311"/>
      <c r="C250" s="299"/>
      <c r="D250" s="85"/>
      <c r="E250" s="205"/>
      <c r="F250" s="300"/>
      <c r="G250" s="205"/>
      <c r="H250" s="206"/>
      <c r="I250" s="206"/>
      <c r="J250" s="227">
        <f t="shared" si="19"/>
        <v>0</v>
      </c>
      <c r="K250" s="327"/>
      <c r="L250" s="229">
        <f t="shared" si="20"/>
        <v>0</v>
      </c>
      <c r="M250" s="248"/>
      <c r="N250" s="249">
        <f t="shared" si="21"/>
        <v>0</v>
      </c>
      <c r="O250" s="257"/>
      <c r="P250" s="219"/>
      <c r="Q250" s="220"/>
      <c r="R250" s="221"/>
      <c r="S250" s="138"/>
      <c r="T250" s="139"/>
      <c r="U250" s="207"/>
    </row>
    <row r="251" spans="1:21" ht="12.75">
      <c r="A251" s="151" t="s">
        <v>148</v>
      </c>
      <c r="B251" s="314"/>
      <c r="C251" s="306"/>
      <c r="D251" s="307"/>
      <c r="E251" s="308"/>
      <c r="F251" s="309"/>
      <c r="G251" s="308"/>
      <c r="H251" s="310"/>
      <c r="I251" s="310"/>
      <c r="J251" s="227">
        <f t="shared" si="19"/>
        <v>0</v>
      </c>
      <c r="K251" s="331"/>
      <c r="L251" s="229">
        <f t="shared" si="20"/>
        <v>0</v>
      </c>
      <c r="M251" s="248"/>
      <c r="N251" s="249">
        <f t="shared" si="21"/>
        <v>0</v>
      </c>
      <c r="O251" s="257"/>
      <c r="P251" s="224"/>
      <c r="Q251" s="225"/>
      <c r="R251" s="226"/>
      <c r="S251" s="161"/>
      <c r="T251" s="162"/>
      <c r="U251" s="208"/>
    </row>
    <row r="252" spans="1:21" s="149" customFormat="1" ht="13.5" thickBot="1">
      <c r="A252" s="141" t="str">
        <f>A168</f>
        <v>Sous total</v>
      </c>
      <c r="B252" s="163"/>
      <c r="C252" s="142"/>
      <c r="D252" s="143"/>
      <c r="E252" s="144"/>
      <c r="F252" s="145"/>
      <c r="G252" s="143"/>
      <c r="H252" s="143"/>
      <c r="I252" s="143"/>
      <c r="J252" s="143"/>
      <c r="K252" s="164"/>
      <c r="L252" s="146">
        <f>SUM(L172:L251)</f>
        <v>0</v>
      </c>
      <c r="M252" s="290">
        <f>SUM(M172:M251)</f>
        <v>0</v>
      </c>
      <c r="N252" s="286">
        <f>SUM(N172:N251)</f>
        <v>0</v>
      </c>
      <c r="O252" s="288"/>
      <c r="P252" s="222">
        <f>SUM(P172:P251)</f>
        <v>0</v>
      </c>
      <c r="Q252" s="284">
        <f>SUM(Q172:Q251)</f>
        <v>0</v>
      </c>
      <c r="R252" s="223"/>
      <c r="S252" s="147">
        <f>SUM(S172:S251)</f>
        <v>0</v>
      </c>
      <c r="T252" s="285">
        <f>SUM(T172:T251)</f>
        <v>0</v>
      </c>
      <c r="U252" s="148"/>
    </row>
    <row r="253" spans="2:21" ht="14.25" thickBot="1" thickTop="1">
      <c r="B253" s="353" t="s">
        <v>84</v>
      </c>
      <c r="C253" s="354"/>
      <c r="D253" s="354"/>
      <c r="E253" s="354"/>
      <c r="F253" s="354"/>
      <c r="G253" s="354"/>
      <c r="H253" s="354"/>
      <c r="I253" s="354"/>
      <c r="J253" s="354"/>
      <c r="K253" s="354"/>
      <c r="L253" s="356"/>
      <c r="M253" s="357" t="s">
        <v>140</v>
      </c>
      <c r="N253" s="358"/>
      <c r="O253" s="359"/>
      <c r="P253" s="345" t="s">
        <v>161</v>
      </c>
      <c r="Q253" s="346"/>
      <c r="R253" s="347"/>
      <c r="S253" s="348" t="s">
        <v>162</v>
      </c>
      <c r="T253" s="349"/>
      <c r="U253" s="350"/>
    </row>
    <row r="254" spans="1:21" ht="52.5" thickBot="1" thickTop="1">
      <c r="A254" s="351" t="str">
        <f>A170</f>
        <v>Poste budgétaire</v>
      </c>
      <c r="B254" s="157" t="s">
        <v>107</v>
      </c>
      <c r="C254" s="121" t="str">
        <f>C170</f>
        <v>N° comptabilité opérateur </v>
      </c>
      <c r="D254" s="122" t="str">
        <f>D170</f>
        <v>Objet </v>
      </c>
      <c r="E254" s="122" t="s">
        <v>85</v>
      </c>
      <c r="F254" s="122" t="s">
        <v>86</v>
      </c>
      <c r="G254" s="122" t="str">
        <f>G170</f>
        <v>Date acquittement/perception</v>
      </c>
      <c r="H254" s="122" t="s">
        <v>87</v>
      </c>
      <c r="I254" s="122" t="s">
        <v>88</v>
      </c>
      <c r="J254" s="124" t="s">
        <v>89</v>
      </c>
      <c r="K254" s="122" t="str">
        <f>K170</f>
        <v>Taux affectation</v>
      </c>
      <c r="L254" s="125" t="str">
        <f>L170</f>
        <v>Montant imputé</v>
      </c>
      <c r="M254" s="242" t="s">
        <v>31</v>
      </c>
      <c r="N254" s="243" t="s">
        <v>90</v>
      </c>
      <c r="O254" s="255" t="s">
        <v>91</v>
      </c>
      <c r="P254" s="213" t="str">
        <f aca="true" t="shared" si="22" ref="P254:U254">M254</f>
        <v>Correction</v>
      </c>
      <c r="Q254" s="214" t="str">
        <f t="shared" si="22"/>
        <v>Montant éligible</v>
      </c>
      <c r="R254" s="215" t="str">
        <f t="shared" si="22"/>
        <v>Observations</v>
      </c>
      <c r="S254" s="126" t="str">
        <f t="shared" si="22"/>
        <v>Correction</v>
      </c>
      <c r="T254" s="127" t="str">
        <f t="shared" si="22"/>
        <v>Montant éligible</v>
      </c>
      <c r="U254" s="128" t="str">
        <f t="shared" si="22"/>
        <v>Observations</v>
      </c>
    </row>
    <row r="255" spans="1:21" ht="13.5" thickTop="1">
      <c r="A255" s="352"/>
      <c r="B255" s="158" t="s">
        <v>92</v>
      </c>
      <c r="C255" s="129" t="s">
        <v>93</v>
      </c>
      <c r="D255" s="130" t="s">
        <v>94</v>
      </c>
      <c r="E255" s="130" t="s">
        <v>95</v>
      </c>
      <c r="F255" s="130" t="s">
        <v>96</v>
      </c>
      <c r="G255" s="130" t="s">
        <v>97</v>
      </c>
      <c r="H255" s="130" t="s">
        <v>98</v>
      </c>
      <c r="I255" s="130" t="s">
        <v>99</v>
      </c>
      <c r="J255" s="165" t="s">
        <v>100</v>
      </c>
      <c r="K255" s="131" t="s">
        <v>105</v>
      </c>
      <c r="L255" s="166" t="s">
        <v>106</v>
      </c>
      <c r="M255" s="245"/>
      <c r="N255" s="246"/>
      <c r="O255" s="256"/>
      <c r="P255" s="216"/>
      <c r="Q255" s="217"/>
      <c r="R255" s="218"/>
      <c r="S255" s="133"/>
      <c r="T255" s="134"/>
      <c r="U255" s="135"/>
    </row>
    <row r="256" spans="1:21" ht="12.75">
      <c r="A256" s="150" t="s">
        <v>150</v>
      </c>
      <c r="B256" s="311"/>
      <c r="C256" s="299"/>
      <c r="D256" s="85"/>
      <c r="E256" s="205"/>
      <c r="F256" s="300"/>
      <c r="G256" s="205"/>
      <c r="H256" s="206"/>
      <c r="I256" s="206"/>
      <c r="J256" s="227">
        <f aca="true" t="shared" si="23" ref="J256:J298">H256-I256</f>
        <v>0</v>
      </c>
      <c r="K256" s="327"/>
      <c r="L256" s="229">
        <f aca="true" t="shared" si="24" ref="L256:L298">J256*K256</f>
        <v>0</v>
      </c>
      <c r="M256" s="248"/>
      <c r="N256" s="249">
        <f aca="true" t="shared" si="25" ref="N256:N298">L256+M256</f>
        <v>0</v>
      </c>
      <c r="O256" s="334"/>
      <c r="P256" s="216"/>
      <c r="Q256" s="217"/>
      <c r="R256" s="218"/>
      <c r="S256" s="133"/>
      <c r="T256" s="134"/>
      <c r="U256" s="135"/>
    </row>
    <row r="257" spans="1:21" ht="12.75">
      <c r="A257" s="150" t="s">
        <v>150</v>
      </c>
      <c r="B257" s="311"/>
      <c r="C257" s="299"/>
      <c r="D257" s="85"/>
      <c r="E257" s="205"/>
      <c r="F257" s="300"/>
      <c r="G257" s="205"/>
      <c r="H257" s="206"/>
      <c r="I257" s="206"/>
      <c r="J257" s="227">
        <f t="shared" si="23"/>
        <v>0</v>
      </c>
      <c r="K257" s="327"/>
      <c r="L257" s="229">
        <f t="shared" si="24"/>
        <v>0</v>
      </c>
      <c r="M257" s="248"/>
      <c r="N257" s="249">
        <f t="shared" si="25"/>
        <v>0</v>
      </c>
      <c r="O257" s="334"/>
      <c r="P257" s="216"/>
      <c r="Q257" s="217"/>
      <c r="R257" s="218"/>
      <c r="S257" s="133"/>
      <c r="T257" s="134"/>
      <c r="U257" s="135"/>
    </row>
    <row r="258" spans="1:21" ht="12.75">
      <c r="A258" s="150" t="s">
        <v>150</v>
      </c>
      <c r="B258" s="311"/>
      <c r="C258" s="299"/>
      <c r="D258" s="85"/>
      <c r="E258" s="205"/>
      <c r="F258" s="300"/>
      <c r="G258" s="205"/>
      <c r="H258" s="206"/>
      <c r="I258" s="206"/>
      <c r="J258" s="227">
        <f t="shared" si="23"/>
        <v>0</v>
      </c>
      <c r="K258" s="327"/>
      <c r="L258" s="229">
        <f t="shared" si="24"/>
        <v>0</v>
      </c>
      <c r="M258" s="248"/>
      <c r="N258" s="249">
        <f t="shared" si="25"/>
        <v>0</v>
      </c>
      <c r="O258" s="334"/>
      <c r="P258" s="216"/>
      <c r="Q258" s="217"/>
      <c r="R258" s="218"/>
      <c r="S258" s="133"/>
      <c r="T258" s="134"/>
      <c r="U258" s="135"/>
    </row>
    <row r="259" spans="1:21" ht="12.75">
      <c r="A259" s="150" t="s">
        <v>150</v>
      </c>
      <c r="B259" s="311"/>
      <c r="C259" s="299"/>
      <c r="D259" s="85"/>
      <c r="E259" s="205"/>
      <c r="F259" s="300"/>
      <c r="G259" s="205"/>
      <c r="H259" s="206"/>
      <c r="I259" s="206"/>
      <c r="J259" s="227">
        <f t="shared" si="23"/>
        <v>0</v>
      </c>
      <c r="K259" s="327"/>
      <c r="L259" s="229">
        <f t="shared" si="24"/>
        <v>0</v>
      </c>
      <c r="M259" s="248"/>
      <c r="N259" s="249">
        <f t="shared" si="25"/>
        <v>0</v>
      </c>
      <c r="O259" s="334"/>
      <c r="P259" s="216"/>
      <c r="Q259" s="217"/>
      <c r="R259" s="218"/>
      <c r="S259" s="133"/>
      <c r="T259" s="134"/>
      <c r="U259" s="135"/>
    </row>
    <row r="260" spans="1:21" ht="12.75">
      <c r="A260" s="150" t="s">
        <v>150</v>
      </c>
      <c r="B260" s="311"/>
      <c r="C260" s="299"/>
      <c r="D260" s="85"/>
      <c r="E260" s="205"/>
      <c r="F260" s="300"/>
      <c r="G260" s="205"/>
      <c r="H260" s="206"/>
      <c r="I260" s="206"/>
      <c r="J260" s="227">
        <f t="shared" si="23"/>
        <v>0</v>
      </c>
      <c r="K260" s="327"/>
      <c r="L260" s="229">
        <f t="shared" si="24"/>
        <v>0</v>
      </c>
      <c r="M260" s="248"/>
      <c r="N260" s="249">
        <f t="shared" si="25"/>
        <v>0</v>
      </c>
      <c r="O260" s="334"/>
      <c r="P260" s="216"/>
      <c r="Q260" s="217"/>
      <c r="R260" s="218"/>
      <c r="S260" s="133"/>
      <c r="T260" s="134"/>
      <c r="U260" s="135"/>
    </row>
    <row r="261" spans="1:21" ht="12.75">
      <c r="A261" s="150" t="s">
        <v>150</v>
      </c>
      <c r="B261" s="311"/>
      <c r="C261" s="299"/>
      <c r="D261" s="85"/>
      <c r="E261" s="205"/>
      <c r="F261" s="300"/>
      <c r="G261" s="205"/>
      <c r="H261" s="206"/>
      <c r="I261" s="206"/>
      <c r="J261" s="227">
        <f t="shared" si="23"/>
        <v>0</v>
      </c>
      <c r="K261" s="327"/>
      <c r="L261" s="229">
        <f t="shared" si="24"/>
        <v>0</v>
      </c>
      <c r="M261" s="248"/>
      <c r="N261" s="249">
        <f t="shared" si="25"/>
        <v>0</v>
      </c>
      <c r="O261" s="334"/>
      <c r="P261" s="216"/>
      <c r="Q261" s="217"/>
      <c r="R261" s="218"/>
      <c r="S261" s="133"/>
      <c r="T261" s="134"/>
      <c r="U261" s="135"/>
    </row>
    <row r="262" spans="1:21" ht="12.75">
      <c r="A262" s="150" t="s">
        <v>150</v>
      </c>
      <c r="B262" s="311"/>
      <c r="C262" s="299"/>
      <c r="D262" s="85"/>
      <c r="E262" s="205"/>
      <c r="F262" s="300"/>
      <c r="G262" s="205"/>
      <c r="H262" s="206"/>
      <c r="I262" s="206"/>
      <c r="J262" s="227">
        <f t="shared" si="23"/>
        <v>0</v>
      </c>
      <c r="K262" s="327"/>
      <c r="L262" s="229">
        <f t="shared" si="24"/>
        <v>0</v>
      </c>
      <c r="M262" s="248"/>
      <c r="N262" s="249">
        <f t="shared" si="25"/>
        <v>0</v>
      </c>
      <c r="O262" s="334"/>
      <c r="P262" s="216"/>
      <c r="Q262" s="217"/>
      <c r="R262" s="218"/>
      <c r="S262" s="133"/>
      <c r="T262" s="134"/>
      <c r="U262" s="135"/>
    </row>
    <row r="263" spans="1:21" ht="12.75">
      <c r="A263" s="150" t="s">
        <v>150</v>
      </c>
      <c r="B263" s="311"/>
      <c r="C263" s="299"/>
      <c r="D263" s="85"/>
      <c r="E263" s="205"/>
      <c r="F263" s="300"/>
      <c r="G263" s="205"/>
      <c r="H263" s="206"/>
      <c r="I263" s="206"/>
      <c r="J263" s="227">
        <f t="shared" si="23"/>
        <v>0</v>
      </c>
      <c r="K263" s="327"/>
      <c r="L263" s="229">
        <f t="shared" si="24"/>
        <v>0</v>
      </c>
      <c r="M263" s="248"/>
      <c r="N263" s="249">
        <f t="shared" si="25"/>
        <v>0</v>
      </c>
      <c r="O263" s="334"/>
      <c r="P263" s="216"/>
      <c r="Q263" s="217"/>
      <c r="R263" s="218"/>
      <c r="S263" s="133"/>
      <c r="T263" s="134"/>
      <c r="U263" s="135"/>
    </row>
    <row r="264" spans="1:21" ht="12.75">
      <c r="A264" s="150" t="s">
        <v>150</v>
      </c>
      <c r="B264" s="311"/>
      <c r="C264" s="299"/>
      <c r="D264" s="85"/>
      <c r="E264" s="205"/>
      <c r="F264" s="300"/>
      <c r="G264" s="205"/>
      <c r="H264" s="206"/>
      <c r="I264" s="206"/>
      <c r="J264" s="227">
        <f t="shared" si="23"/>
        <v>0</v>
      </c>
      <c r="K264" s="327"/>
      <c r="L264" s="229">
        <f t="shared" si="24"/>
        <v>0</v>
      </c>
      <c r="M264" s="248"/>
      <c r="N264" s="249">
        <f t="shared" si="25"/>
        <v>0</v>
      </c>
      <c r="O264" s="334"/>
      <c r="P264" s="216"/>
      <c r="Q264" s="217"/>
      <c r="R264" s="218"/>
      <c r="S264" s="133"/>
      <c r="T264" s="134"/>
      <c r="U264" s="135"/>
    </row>
    <row r="265" spans="1:21" ht="12.75">
      <c r="A265" s="150" t="s">
        <v>150</v>
      </c>
      <c r="B265" s="311"/>
      <c r="C265" s="299"/>
      <c r="D265" s="85"/>
      <c r="E265" s="205"/>
      <c r="F265" s="300"/>
      <c r="G265" s="205"/>
      <c r="H265" s="206"/>
      <c r="I265" s="206"/>
      <c r="J265" s="227">
        <f t="shared" si="23"/>
        <v>0</v>
      </c>
      <c r="K265" s="327"/>
      <c r="L265" s="229">
        <f t="shared" si="24"/>
        <v>0</v>
      </c>
      <c r="M265" s="248"/>
      <c r="N265" s="249">
        <f t="shared" si="25"/>
        <v>0</v>
      </c>
      <c r="O265" s="334"/>
      <c r="P265" s="216"/>
      <c r="Q265" s="217"/>
      <c r="R265" s="218"/>
      <c r="S265" s="133"/>
      <c r="T265" s="134"/>
      <c r="U265" s="135"/>
    </row>
    <row r="266" spans="1:21" ht="12.75">
      <c r="A266" s="150" t="s">
        <v>150</v>
      </c>
      <c r="B266" s="311"/>
      <c r="C266" s="299"/>
      <c r="D266" s="85"/>
      <c r="E266" s="205"/>
      <c r="F266" s="300"/>
      <c r="G266" s="205"/>
      <c r="H266" s="206"/>
      <c r="I266" s="206"/>
      <c r="J266" s="227">
        <f t="shared" si="23"/>
        <v>0</v>
      </c>
      <c r="K266" s="327"/>
      <c r="L266" s="229">
        <f t="shared" si="24"/>
        <v>0</v>
      </c>
      <c r="M266" s="248"/>
      <c r="N266" s="249">
        <f t="shared" si="25"/>
        <v>0</v>
      </c>
      <c r="O266" s="334"/>
      <c r="P266" s="216"/>
      <c r="Q266" s="217"/>
      <c r="R266" s="218"/>
      <c r="S266" s="133"/>
      <c r="T266" s="134"/>
      <c r="U266" s="135"/>
    </row>
    <row r="267" spans="1:21" ht="12.75">
      <c r="A267" s="150" t="s">
        <v>150</v>
      </c>
      <c r="B267" s="311"/>
      <c r="C267" s="299"/>
      <c r="D267" s="85"/>
      <c r="E267" s="205"/>
      <c r="F267" s="300"/>
      <c r="G267" s="205"/>
      <c r="H267" s="206"/>
      <c r="I267" s="206"/>
      <c r="J267" s="227">
        <f t="shared" si="23"/>
        <v>0</v>
      </c>
      <c r="K267" s="327"/>
      <c r="L267" s="229">
        <f t="shared" si="24"/>
        <v>0</v>
      </c>
      <c r="M267" s="248"/>
      <c r="N267" s="249">
        <f t="shared" si="25"/>
        <v>0</v>
      </c>
      <c r="O267" s="334"/>
      <c r="P267" s="216"/>
      <c r="Q267" s="217"/>
      <c r="R267" s="218"/>
      <c r="S267" s="133"/>
      <c r="T267" s="134"/>
      <c r="U267" s="135"/>
    </row>
    <row r="268" spans="1:21" ht="12.75">
      <c r="A268" s="150" t="s">
        <v>150</v>
      </c>
      <c r="B268" s="311"/>
      <c r="C268" s="299"/>
      <c r="D268" s="85"/>
      <c r="E268" s="205"/>
      <c r="F268" s="300"/>
      <c r="G268" s="205"/>
      <c r="H268" s="206"/>
      <c r="I268" s="206"/>
      <c r="J268" s="227">
        <f t="shared" si="23"/>
        <v>0</v>
      </c>
      <c r="K268" s="327"/>
      <c r="L268" s="229">
        <f t="shared" si="24"/>
        <v>0</v>
      </c>
      <c r="M268" s="248"/>
      <c r="N268" s="249">
        <f t="shared" si="25"/>
        <v>0</v>
      </c>
      <c r="O268" s="334"/>
      <c r="P268" s="216"/>
      <c r="Q268" s="217"/>
      <c r="R268" s="218"/>
      <c r="S268" s="133"/>
      <c r="T268" s="134"/>
      <c r="U268" s="135"/>
    </row>
    <row r="269" spans="1:21" ht="12.75">
      <c r="A269" s="150" t="s">
        <v>150</v>
      </c>
      <c r="B269" s="311"/>
      <c r="C269" s="299"/>
      <c r="D269" s="85"/>
      <c r="E269" s="205"/>
      <c r="F269" s="300"/>
      <c r="G269" s="205"/>
      <c r="H269" s="206"/>
      <c r="I269" s="206"/>
      <c r="J269" s="227">
        <f t="shared" si="23"/>
        <v>0</v>
      </c>
      <c r="K269" s="327"/>
      <c r="L269" s="229">
        <f t="shared" si="24"/>
        <v>0</v>
      </c>
      <c r="M269" s="248"/>
      <c r="N269" s="249">
        <f t="shared" si="25"/>
        <v>0</v>
      </c>
      <c r="O269" s="334"/>
      <c r="P269" s="216"/>
      <c r="Q269" s="217"/>
      <c r="R269" s="218"/>
      <c r="S269" s="133"/>
      <c r="T269" s="134"/>
      <c r="U269" s="135"/>
    </row>
    <row r="270" spans="1:21" ht="12.75">
      <c r="A270" s="150" t="s">
        <v>150</v>
      </c>
      <c r="B270" s="311"/>
      <c r="C270" s="299"/>
      <c r="D270" s="85"/>
      <c r="E270" s="205"/>
      <c r="F270" s="300"/>
      <c r="G270" s="205"/>
      <c r="H270" s="206"/>
      <c r="I270" s="206"/>
      <c r="J270" s="227">
        <f t="shared" si="23"/>
        <v>0</v>
      </c>
      <c r="K270" s="327"/>
      <c r="L270" s="229">
        <f t="shared" si="24"/>
        <v>0</v>
      </c>
      <c r="M270" s="248"/>
      <c r="N270" s="249">
        <f t="shared" si="25"/>
        <v>0</v>
      </c>
      <c r="O270" s="334"/>
      <c r="P270" s="216"/>
      <c r="Q270" s="217"/>
      <c r="R270" s="218"/>
      <c r="S270" s="133"/>
      <c r="T270" s="134"/>
      <c r="U270" s="135"/>
    </row>
    <row r="271" spans="1:21" ht="12.75">
      <c r="A271" s="150" t="s">
        <v>150</v>
      </c>
      <c r="B271" s="311"/>
      <c r="C271" s="299"/>
      <c r="D271" s="85"/>
      <c r="E271" s="205"/>
      <c r="F271" s="300"/>
      <c r="G271" s="205"/>
      <c r="H271" s="206"/>
      <c r="I271" s="206"/>
      <c r="J271" s="227">
        <f t="shared" si="23"/>
        <v>0</v>
      </c>
      <c r="K271" s="327"/>
      <c r="L271" s="229">
        <f t="shared" si="24"/>
        <v>0</v>
      </c>
      <c r="M271" s="248"/>
      <c r="N271" s="249">
        <f t="shared" si="25"/>
        <v>0</v>
      </c>
      <c r="O271" s="334"/>
      <c r="P271" s="216"/>
      <c r="Q271" s="217"/>
      <c r="R271" s="218"/>
      <c r="S271" s="133"/>
      <c r="T271" s="134"/>
      <c r="U271" s="135"/>
    </row>
    <row r="272" spans="1:21" ht="12.75">
      <c r="A272" s="150" t="s">
        <v>150</v>
      </c>
      <c r="B272" s="311"/>
      <c r="C272" s="299"/>
      <c r="D272" s="85"/>
      <c r="E272" s="205"/>
      <c r="F272" s="300"/>
      <c r="G272" s="205"/>
      <c r="H272" s="206"/>
      <c r="I272" s="206"/>
      <c r="J272" s="227">
        <f t="shared" si="23"/>
        <v>0</v>
      </c>
      <c r="K272" s="327"/>
      <c r="L272" s="229">
        <f t="shared" si="24"/>
        <v>0</v>
      </c>
      <c r="M272" s="248"/>
      <c r="N272" s="249">
        <f t="shared" si="25"/>
        <v>0</v>
      </c>
      <c r="O272" s="334"/>
      <c r="P272" s="216"/>
      <c r="Q272" s="217"/>
      <c r="R272" s="218"/>
      <c r="S272" s="133"/>
      <c r="T272" s="134"/>
      <c r="U272" s="135"/>
    </row>
    <row r="273" spans="1:21" ht="12.75">
      <c r="A273" s="150" t="s">
        <v>150</v>
      </c>
      <c r="B273" s="311"/>
      <c r="C273" s="299"/>
      <c r="D273" s="85"/>
      <c r="E273" s="205"/>
      <c r="F273" s="300"/>
      <c r="G273" s="205"/>
      <c r="H273" s="206"/>
      <c r="I273" s="206"/>
      <c r="J273" s="227">
        <f t="shared" si="23"/>
        <v>0</v>
      </c>
      <c r="K273" s="327"/>
      <c r="L273" s="229">
        <f t="shared" si="24"/>
        <v>0</v>
      </c>
      <c r="M273" s="248"/>
      <c r="N273" s="249">
        <f t="shared" si="25"/>
        <v>0</v>
      </c>
      <c r="O273" s="334"/>
      <c r="P273" s="216"/>
      <c r="Q273" s="217"/>
      <c r="R273" s="218"/>
      <c r="S273" s="133"/>
      <c r="T273" s="134"/>
      <c r="U273" s="135"/>
    </row>
    <row r="274" spans="1:21" ht="12.75">
      <c r="A274" s="150" t="s">
        <v>150</v>
      </c>
      <c r="B274" s="311"/>
      <c r="C274" s="299"/>
      <c r="D274" s="85"/>
      <c r="E274" s="205"/>
      <c r="F274" s="300"/>
      <c r="G274" s="205"/>
      <c r="H274" s="206"/>
      <c r="I274" s="206"/>
      <c r="J274" s="227">
        <f t="shared" si="23"/>
        <v>0</v>
      </c>
      <c r="K274" s="327"/>
      <c r="L274" s="229">
        <f t="shared" si="24"/>
        <v>0</v>
      </c>
      <c r="M274" s="248"/>
      <c r="N274" s="249">
        <f t="shared" si="25"/>
        <v>0</v>
      </c>
      <c r="O274" s="334"/>
      <c r="P274" s="216"/>
      <c r="Q274" s="217"/>
      <c r="R274" s="218"/>
      <c r="S274" s="133"/>
      <c r="T274" s="134"/>
      <c r="U274" s="135"/>
    </row>
    <row r="275" spans="1:21" ht="12.75">
      <c r="A275" s="150" t="s">
        <v>150</v>
      </c>
      <c r="B275" s="311"/>
      <c r="C275" s="299"/>
      <c r="D275" s="85"/>
      <c r="E275" s="205"/>
      <c r="F275" s="300"/>
      <c r="G275" s="205"/>
      <c r="H275" s="206"/>
      <c r="I275" s="206"/>
      <c r="J275" s="227">
        <f t="shared" si="23"/>
        <v>0</v>
      </c>
      <c r="K275" s="327"/>
      <c r="L275" s="229">
        <f t="shared" si="24"/>
        <v>0</v>
      </c>
      <c r="M275" s="248"/>
      <c r="N275" s="249">
        <f t="shared" si="25"/>
        <v>0</v>
      </c>
      <c r="O275" s="334"/>
      <c r="P275" s="216"/>
      <c r="Q275" s="217"/>
      <c r="R275" s="218"/>
      <c r="S275" s="133"/>
      <c r="T275" s="134"/>
      <c r="U275" s="135"/>
    </row>
    <row r="276" spans="1:21" ht="12.75">
      <c r="A276" s="150" t="s">
        <v>150</v>
      </c>
      <c r="B276" s="311"/>
      <c r="C276" s="299"/>
      <c r="D276" s="85"/>
      <c r="E276" s="205"/>
      <c r="F276" s="300"/>
      <c r="G276" s="205"/>
      <c r="H276" s="206"/>
      <c r="I276" s="206"/>
      <c r="J276" s="227">
        <f t="shared" si="23"/>
        <v>0</v>
      </c>
      <c r="K276" s="327"/>
      <c r="L276" s="229">
        <f t="shared" si="24"/>
        <v>0</v>
      </c>
      <c r="M276" s="248"/>
      <c r="N276" s="249">
        <f t="shared" si="25"/>
        <v>0</v>
      </c>
      <c r="O276" s="334"/>
      <c r="P276" s="216"/>
      <c r="Q276" s="217"/>
      <c r="R276" s="218"/>
      <c r="S276" s="133"/>
      <c r="T276" s="134"/>
      <c r="U276" s="135"/>
    </row>
    <row r="277" spans="1:21" ht="12.75">
      <c r="A277" s="150" t="s">
        <v>150</v>
      </c>
      <c r="B277" s="311"/>
      <c r="C277" s="299"/>
      <c r="D277" s="85"/>
      <c r="E277" s="205"/>
      <c r="F277" s="300"/>
      <c r="G277" s="205"/>
      <c r="H277" s="206"/>
      <c r="I277" s="206"/>
      <c r="J277" s="227">
        <f t="shared" si="23"/>
        <v>0</v>
      </c>
      <c r="K277" s="327"/>
      <c r="L277" s="229">
        <f t="shared" si="24"/>
        <v>0</v>
      </c>
      <c r="M277" s="248"/>
      <c r="N277" s="249">
        <f t="shared" si="25"/>
        <v>0</v>
      </c>
      <c r="O277" s="334"/>
      <c r="P277" s="216"/>
      <c r="Q277" s="217"/>
      <c r="R277" s="218"/>
      <c r="S277" s="133"/>
      <c r="T277" s="134"/>
      <c r="U277" s="135"/>
    </row>
    <row r="278" spans="1:21" ht="12.75">
      <c r="A278" s="150" t="s">
        <v>150</v>
      </c>
      <c r="B278" s="311"/>
      <c r="C278" s="299"/>
      <c r="D278" s="85"/>
      <c r="E278" s="205"/>
      <c r="F278" s="300"/>
      <c r="G278" s="205"/>
      <c r="H278" s="206"/>
      <c r="I278" s="206"/>
      <c r="J278" s="227">
        <f t="shared" si="23"/>
        <v>0</v>
      </c>
      <c r="K278" s="327"/>
      <c r="L278" s="229">
        <f t="shared" si="24"/>
        <v>0</v>
      </c>
      <c r="M278" s="248"/>
      <c r="N278" s="249">
        <f t="shared" si="25"/>
        <v>0</v>
      </c>
      <c r="O278" s="334"/>
      <c r="P278" s="216"/>
      <c r="Q278" s="217"/>
      <c r="R278" s="218"/>
      <c r="S278" s="133"/>
      <c r="T278" s="134"/>
      <c r="U278" s="135"/>
    </row>
    <row r="279" spans="1:21" ht="12.75">
      <c r="A279" s="150" t="s">
        <v>150</v>
      </c>
      <c r="B279" s="311"/>
      <c r="C279" s="299"/>
      <c r="D279" s="85"/>
      <c r="E279" s="205"/>
      <c r="F279" s="300"/>
      <c r="G279" s="205"/>
      <c r="H279" s="206"/>
      <c r="I279" s="206"/>
      <c r="J279" s="227">
        <f t="shared" si="23"/>
        <v>0</v>
      </c>
      <c r="K279" s="327"/>
      <c r="L279" s="229">
        <f t="shared" si="24"/>
        <v>0</v>
      </c>
      <c r="M279" s="248"/>
      <c r="N279" s="249">
        <f t="shared" si="25"/>
        <v>0</v>
      </c>
      <c r="O279" s="334"/>
      <c r="P279" s="216"/>
      <c r="Q279" s="217"/>
      <c r="R279" s="218"/>
      <c r="S279" s="133"/>
      <c r="T279" s="134"/>
      <c r="U279" s="135"/>
    </row>
    <row r="280" spans="1:21" ht="12.75">
      <c r="A280" s="150" t="s">
        <v>150</v>
      </c>
      <c r="B280" s="311"/>
      <c r="C280" s="299"/>
      <c r="D280" s="85"/>
      <c r="E280" s="205"/>
      <c r="F280" s="300"/>
      <c r="G280" s="205"/>
      <c r="H280" s="206"/>
      <c r="I280" s="206"/>
      <c r="J280" s="227">
        <f t="shared" si="23"/>
        <v>0</v>
      </c>
      <c r="K280" s="327"/>
      <c r="L280" s="229">
        <f t="shared" si="24"/>
        <v>0</v>
      </c>
      <c r="M280" s="248"/>
      <c r="N280" s="249">
        <f t="shared" si="25"/>
        <v>0</v>
      </c>
      <c r="O280" s="334"/>
      <c r="P280" s="216"/>
      <c r="Q280" s="217"/>
      <c r="R280" s="218"/>
      <c r="S280" s="133"/>
      <c r="T280" s="134"/>
      <c r="U280" s="135"/>
    </row>
    <row r="281" spans="1:21" ht="12.75">
      <c r="A281" s="150" t="s">
        <v>150</v>
      </c>
      <c r="B281" s="311"/>
      <c r="C281" s="299"/>
      <c r="D281" s="85"/>
      <c r="E281" s="205"/>
      <c r="F281" s="300"/>
      <c r="G281" s="205"/>
      <c r="H281" s="206"/>
      <c r="I281" s="206"/>
      <c r="J281" s="227">
        <f t="shared" si="23"/>
        <v>0</v>
      </c>
      <c r="K281" s="327"/>
      <c r="L281" s="229">
        <f t="shared" si="24"/>
        <v>0</v>
      </c>
      <c r="M281" s="248"/>
      <c r="N281" s="249">
        <f t="shared" si="25"/>
        <v>0</v>
      </c>
      <c r="O281" s="334"/>
      <c r="P281" s="216"/>
      <c r="Q281" s="217"/>
      <c r="R281" s="218"/>
      <c r="S281" s="133"/>
      <c r="T281" s="134"/>
      <c r="U281" s="135"/>
    </row>
    <row r="282" spans="1:21" ht="12.75">
      <c r="A282" s="150" t="s">
        <v>150</v>
      </c>
      <c r="B282" s="311"/>
      <c r="C282" s="299"/>
      <c r="D282" s="85"/>
      <c r="E282" s="205"/>
      <c r="F282" s="300"/>
      <c r="G282" s="205"/>
      <c r="H282" s="206"/>
      <c r="I282" s="206"/>
      <c r="J282" s="227">
        <f t="shared" si="23"/>
        <v>0</v>
      </c>
      <c r="K282" s="327"/>
      <c r="L282" s="229">
        <f t="shared" si="24"/>
        <v>0</v>
      </c>
      <c r="M282" s="248"/>
      <c r="N282" s="249">
        <f t="shared" si="25"/>
        <v>0</v>
      </c>
      <c r="O282" s="334"/>
      <c r="P282" s="216"/>
      <c r="Q282" s="217"/>
      <c r="R282" s="218"/>
      <c r="S282" s="133"/>
      <c r="T282" s="134"/>
      <c r="U282" s="135"/>
    </row>
    <row r="283" spans="1:21" ht="12.75">
      <c r="A283" s="150" t="s">
        <v>150</v>
      </c>
      <c r="B283" s="311"/>
      <c r="C283" s="299"/>
      <c r="D283" s="85"/>
      <c r="E283" s="205"/>
      <c r="F283" s="300"/>
      <c r="G283" s="205"/>
      <c r="H283" s="206"/>
      <c r="I283" s="206"/>
      <c r="J283" s="227">
        <f t="shared" si="23"/>
        <v>0</v>
      </c>
      <c r="K283" s="327"/>
      <c r="L283" s="229">
        <f t="shared" si="24"/>
        <v>0</v>
      </c>
      <c r="M283" s="248"/>
      <c r="N283" s="249">
        <f t="shared" si="25"/>
        <v>0</v>
      </c>
      <c r="O283" s="334"/>
      <c r="P283" s="216"/>
      <c r="Q283" s="217"/>
      <c r="R283" s="218"/>
      <c r="S283" s="133"/>
      <c r="T283" s="134"/>
      <c r="U283" s="135"/>
    </row>
    <row r="284" spans="1:21" ht="12.75">
      <c r="A284" s="150" t="s">
        <v>150</v>
      </c>
      <c r="B284" s="311"/>
      <c r="C284" s="299"/>
      <c r="D284" s="85"/>
      <c r="E284" s="205"/>
      <c r="F284" s="300"/>
      <c r="G284" s="205"/>
      <c r="H284" s="206"/>
      <c r="I284" s="206"/>
      <c r="J284" s="227">
        <f t="shared" si="23"/>
        <v>0</v>
      </c>
      <c r="K284" s="327"/>
      <c r="L284" s="229">
        <f t="shared" si="24"/>
        <v>0</v>
      </c>
      <c r="M284" s="248"/>
      <c r="N284" s="249">
        <f t="shared" si="25"/>
        <v>0</v>
      </c>
      <c r="O284" s="334"/>
      <c r="P284" s="216"/>
      <c r="Q284" s="217"/>
      <c r="R284" s="218"/>
      <c r="S284" s="133"/>
      <c r="T284" s="134"/>
      <c r="U284" s="135"/>
    </row>
    <row r="285" spans="1:21" ht="12.75">
      <c r="A285" s="150" t="s">
        <v>150</v>
      </c>
      <c r="B285" s="311"/>
      <c r="C285" s="299"/>
      <c r="D285" s="85"/>
      <c r="E285" s="205"/>
      <c r="F285" s="300"/>
      <c r="G285" s="205"/>
      <c r="H285" s="206"/>
      <c r="I285" s="206"/>
      <c r="J285" s="227">
        <f t="shared" si="23"/>
        <v>0</v>
      </c>
      <c r="K285" s="327"/>
      <c r="L285" s="229">
        <f t="shared" si="24"/>
        <v>0</v>
      </c>
      <c r="M285" s="248"/>
      <c r="N285" s="249">
        <f t="shared" si="25"/>
        <v>0</v>
      </c>
      <c r="O285" s="334"/>
      <c r="P285" s="216"/>
      <c r="Q285" s="217"/>
      <c r="R285" s="218"/>
      <c r="S285" s="133"/>
      <c r="T285" s="134"/>
      <c r="U285" s="135"/>
    </row>
    <row r="286" spans="1:21" ht="12.75">
      <c r="A286" s="150" t="s">
        <v>150</v>
      </c>
      <c r="B286" s="311"/>
      <c r="C286" s="299"/>
      <c r="D286" s="85"/>
      <c r="E286" s="205"/>
      <c r="F286" s="300"/>
      <c r="G286" s="205"/>
      <c r="H286" s="206"/>
      <c r="I286" s="206"/>
      <c r="J286" s="227">
        <f t="shared" si="23"/>
        <v>0</v>
      </c>
      <c r="K286" s="327"/>
      <c r="L286" s="229">
        <f t="shared" si="24"/>
        <v>0</v>
      </c>
      <c r="M286" s="248"/>
      <c r="N286" s="249">
        <f t="shared" si="25"/>
        <v>0</v>
      </c>
      <c r="O286" s="334"/>
      <c r="P286" s="216"/>
      <c r="Q286" s="217"/>
      <c r="R286" s="218"/>
      <c r="S286" s="133"/>
      <c r="T286" s="134"/>
      <c r="U286" s="135"/>
    </row>
    <row r="287" spans="1:21" ht="12.75">
      <c r="A287" s="150" t="s">
        <v>150</v>
      </c>
      <c r="B287" s="311"/>
      <c r="C287" s="299"/>
      <c r="D287" s="85"/>
      <c r="E287" s="205"/>
      <c r="F287" s="300"/>
      <c r="G287" s="205"/>
      <c r="H287" s="206"/>
      <c r="I287" s="206"/>
      <c r="J287" s="227">
        <f t="shared" si="23"/>
        <v>0</v>
      </c>
      <c r="K287" s="327"/>
      <c r="L287" s="229">
        <f t="shared" si="24"/>
        <v>0</v>
      </c>
      <c r="M287" s="248"/>
      <c r="N287" s="249">
        <f t="shared" si="25"/>
        <v>0</v>
      </c>
      <c r="O287" s="334"/>
      <c r="P287" s="216"/>
      <c r="Q287" s="217"/>
      <c r="R287" s="218"/>
      <c r="S287" s="133"/>
      <c r="T287" s="134"/>
      <c r="U287" s="135"/>
    </row>
    <row r="288" spans="1:21" ht="12.75">
      <c r="A288" s="150" t="s">
        <v>150</v>
      </c>
      <c r="B288" s="311"/>
      <c r="C288" s="299"/>
      <c r="D288" s="85"/>
      <c r="E288" s="205"/>
      <c r="F288" s="300"/>
      <c r="G288" s="205"/>
      <c r="H288" s="206"/>
      <c r="I288" s="206"/>
      <c r="J288" s="227">
        <f t="shared" si="23"/>
        <v>0</v>
      </c>
      <c r="K288" s="327"/>
      <c r="L288" s="229">
        <f t="shared" si="24"/>
        <v>0</v>
      </c>
      <c r="M288" s="248"/>
      <c r="N288" s="249">
        <f t="shared" si="25"/>
        <v>0</v>
      </c>
      <c r="O288" s="334"/>
      <c r="P288" s="216"/>
      <c r="Q288" s="217"/>
      <c r="R288" s="218"/>
      <c r="S288" s="133"/>
      <c r="T288" s="134"/>
      <c r="U288" s="135"/>
    </row>
    <row r="289" spans="1:21" ht="12.75">
      <c r="A289" s="150" t="s">
        <v>150</v>
      </c>
      <c r="B289" s="311"/>
      <c r="C289" s="299"/>
      <c r="D289" s="85"/>
      <c r="E289" s="205"/>
      <c r="F289" s="300"/>
      <c r="G289" s="205"/>
      <c r="H289" s="206"/>
      <c r="I289" s="206"/>
      <c r="J289" s="227">
        <f t="shared" si="23"/>
        <v>0</v>
      </c>
      <c r="K289" s="327"/>
      <c r="L289" s="229">
        <f t="shared" si="24"/>
        <v>0</v>
      </c>
      <c r="M289" s="248"/>
      <c r="N289" s="249">
        <f t="shared" si="25"/>
        <v>0</v>
      </c>
      <c r="O289" s="334"/>
      <c r="P289" s="216"/>
      <c r="Q289" s="217"/>
      <c r="R289" s="218"/>
      <c r="S289" s="133"/>
      <c r="T289" s="134"/>
      <c r="U289" s="135"/>
    </row>
    <row r="290" spans="1:21" ht="12.75">
      <c r="A290" s="150" t="s">
        <v>150</v>
      </c>
      <c r="B290" s="311"/>
      <c r="C290" s="299"/>
      <c r="D290" s="85"/>
      <c r="E290" s="205"/>
      <c r="F290" s="300"/>
      <c r="G290" s="205"/>
      <c r="H290" s="206"/>
      <c r="I290" s="206"/>
      <c r="J290" s="227">
        <f t="shared" si="23"/>
        <v>0</v>
      </c>
      <c r="K290" s="327"/>
      <c r="L290" s="229">
        <f t="shared" si="24"/>
        <v>0</v>
      </c>
      <c r="M290" s="248"/>
      <c r="N290" s="249">
        <f t="shared" si="25"/>
        <v>0</v>
      </c>
      <c r="O290" s="334"/>
      <c r="P290" s="216"/>
      <c r="Q290" s="217"/>
      <c r="R290" s="218"/>
      <c r="S290" s="133"/>
      <c r="T290" s="134"/>
      <c r="U290" s="135"/>
    </row>
    <row r="291" spans="1:21" ht="12.75">
      <c r="A291" s="150" t="s">
        <v>150</v>
      </c>
      <c r="B291" s="311"/>
      <c r="C291" s="299"/>
      <c r="D291" s="85"/>
      <c r="E291" s="205"/>
      <c r="F291" s="300"/>
      <c r="G291" s="205"/>
      <c r="H291" s="206"/>
      <c r="I291" s="206"/>
      <c r="J291" s="227">
        <f t="shared" si="23"/>
        <v>0</v>
      </c>
      <c r="K291" s="327"/>
      <c r="L291" s="229">
        <f t="shared" si="24"/>
        <v>0</v>
      </c>
      <c r="M291" s="248"/>
      <c r="N291" s="249">
        <f t="shared" si="25"/>
        <v>0</v>
      </c>
      <c r="O291" s="334"/>
      <c r="P291" s="216"/>
      <c r="Q291" s="217"/>
      <c r="R291" s="218"/>
      <c r="S291" s="133"/>
      <c r="T291" s="134"/>
      <c r="U291" s="135"/>
    </row>
    <row r="292" spans="1:21" ht="12.75">
      <c r="A292" s="150" t="s">
        <v>150</v>
      </c>
      <c r="B292" s="311"/>
      <c r="C292" s="299"/>
      <c r="D292" s="85"/>
      <c r="E292" s="205"/>
      <c r="F292" s="300"/>
      <c r="G292" s="205"/>
      <c r="H292" s="206"/>
      <c r="I292" s="206"/>
      <c r="J292" s="227">
        <f t="shared" si="23"/>
        <v>0</v>
      </c>
      <c r="K292" s="327"/>
      <c r="L292" s="229">
        <f t="shared" si="24"/>
        <v>0</v>
      </c>
      <c r="M292" s="248"/>
      <c r="N292" s="249">
        <f t="shared" si="25"/>
        <v>0</v>
      </c>
      <c r="O292" s="334"/>
      <c r="P292" s="216"/>
      <c r="Q292" s="217"/>
      <c r="R292" s="218"/>
      <c r="S292" s="133"/>
      <c r="T292" s="134"/>
      <c r="U292" s="135"/>
    </row>
    <row r="293" spans="1:21" ht="12.75">
      <c r="A293" s="150" t="s">
        <v>150</v>
      </c>
      <c r="B293" s="311"/>
      <c r="C293" s="299"/>
      <c r="D293" s="85"/>
      <c r="E293" s="205"/>
      <c r="F293" s="300"/>
      <c r="G293" s="205"/>
      <c r="H293" s="206"/>
      <c r="I293" s="206"/>
      <c r="J293" s="227">
        <f t="shared" si="23"/>
        <v>0</v>
      </c>
      <c r="K293" s="327"/>
      <c r="L293" s="229">
        <f t="shared" si="24"/>
        <v>0</v>
      </c>
      <c r="M293" s="248"/>
      <c r="N293" s="249">
        <f t="shared" si="25"/>
        <v>0</v>
      </c>
      <c r="O293" s="334"/>
      <c r="P293" s="216"/>
      <c r="Q293" s="217"/>
      <c r="R293" s="218"/>
      <c r="S293" s="133"/>
      <c r="T293" s="134"/>
      <c r="U293" s="135"/>
    </row>
    <row r="294" spans="1:21" ht="12.75">
      <c r="A294" s="150" t="s">
        <v>150</v>
      </c>
      <c r="B294" s="311"/>
      <c r="C294" s="299"/>
      <c r="D294" s="85"/>
      <c r="E294" s="205"/>
      <c r="F294" s="300"/>
      <c r="G294" s="205"/>
      <c r="H294" s="206"/>
      <c r="I294" s="206"/>
      <c r="J294" s="227">
        <f t="shared" si="23"/>
        <v>0</v>
      </c>
      <c r="K294" s="327"/>
      <c r="L294" s="229">
        <f t="shared" si="24"/>
        <v>0</v>
      </c>
      <c r="M294" s="248"/>
      <c r="N294" s="249">
        <f t="shared" si="25"/>
        <v>0</v>
      </c>
      <c r="O294" s="334"/>
      <c r="P294" s="216"/>
      <c r="Q294" s="217"/>
      <c r="R294" s="218"/>
      <c r="S294" s="133"/>
      <c r="T294" s="134"/>
      <c r="U294" s="135"/>
    </row>
    <row r="295" spans="1:21" ht="12.75">
      <c r="A295" s="150" t="s">
        <v>150</v>
      </c>
      <c r="B295" s="311"/>
      <c r="C295" s="299"/>
      <c r="D295" s="85"/>
      <c r="E295" s="205"/>
      <c r="F295" s="300"/>
      <c r="G295" s="205"/>
      <c r="H295" s="206"/>
      <c r="I295" s="206"/>
      <c r="J295" s="227">
        <f t="shared" si="23"/>
        <v>0</v>
      </c>
      <c r="K295" s="327"/>
      <c r="L295" s="229">
        <f t="shared" si="24"/>
        <v>0</v>
      </c>
      <c r="M295" s="248"/>
      <c r="N295" s="249">
        <f t="shared" si="25"/>
        <v>0</v>
      </c>
      <c r="O295" s="334"/>
      <c r="P295" s="216"/>
      <c r="Q295" s="217"/>
      <c r="R295" s="218"/>
      <c r="S295" s="133"/>
      <c r="T295" s="134"/>
      <c r="U295" s="135"/>
    </row>
    <row r="296" spans="1:21" ht="12.75">
      <c r="A296" s="150" t="s">
        <v>150</v>
      </c>
      <c r="B296" s="311"/>
      <c r="C296" s="299"/>
      <c r="D296" s="85"/>
      <c r="E296" s="205"/>
      <c r="F296" s="300"/>
      <c r="G296" s="205"/>
      <c r="H296" s="206"/>
      <c r="I296" s="206"/>
      <c r="J296" s="227">
        <f t="shared" si="23"/>
        <v>0</v>
      </c>
      <c r="K296" s="327"/>
      <c r="L296" s="229">
        <f t="shared" si="24"/>
        <v>0</v>
      </c>
      <c r="M296" s="248"/>
      <c r="N296" s="249">
        <f t="shared" si="25"/>
        <v>0</v>
      </c>
      <c r="O296" s="334"/>
      <c r="P296" s="216"/>
      <c r="Q296" s="217"/>
      <c r="R296" s="218"/>
      <c r="S296" s="133"/>
      <c r="T296" s="134"/>
      <c r="U296" s="135"/>
    </row>
    <row r="297" spans="1:21" ht="12.75">
      <c r="A297" s="150" t="s">
        <v>150</v>
      </c>
      <c r="B297" s="311"/>
      <c r="C297" s="299"/>
      <c r="D297" s="85"/>
      <c r="E297" s="205"/>
      <c r="F297" s="300"/>
      <c r="G297" s="205"/>
      <c r="H297" s="206"/>
      <c r="I297" s="206"/>
      <c r="J297" s="227">
        <f t="shared" si="23"/>
        <v>0</v>
      </c>
      <c r="K297" s="327"/>
      <c r="L297" s="229">
        <f t="shared" si="24"/>
        <v>0</v>
      </c>
      <c r="M297" s="248"/>
      <c r="N297" s="249">
        <f t="shared" si="25"/>
        <v>0</v>
      </c>
      <c r="O297" s="334"/>
      <c r="P297" s="216"/>
      <c r="Q297" s="217"/>
      <c r="R297" s="218"/>
      <c r="S297" s="133"/>
      <c r="T297" s="134"/>
      <c r="U297" s="135"/>
    </row>
    <row r="298" spans="1:21" ht="12.75">
      <c r="A298" s="150" t="s">
        <v>150</v>
      </c>
      <c r="B298" s="311"/>
      <c r="C298" s="299"/>
      <c r="D298" s="85"/>
      <c r="E298" s="205"/>
      <c r="F298" s="300"/>
      <c r="G298" s="205"/>
      <c r="H298" s="206"/>
      <c r="I298" s="206"/>
      <c r="J298" s="227">
        <f t="shared" si="23"/>
        <v>0</v>
      </c>
      <c r="K298" s="327"/>
      <c r="L298" s="229">
        <f t="shared" si="24"/>
        <v>0</v>
      </c>
      <c r="M298" s="248"/>
      <c r="N298" s="249">
        <f t="shared" si="25"/>
        <v>0</v>
      </c>
      <c r="O298" s="334"/>
      <c r="P298" s="216"/>
      <c r="Q298" s="217"/>
      <c r="R298" s="218"/>
      <c r="S298" s="133"/>
      <c r="T298" s="134"/>
      <c r="U298" s="135"/>
    </row>
    <row r="299" spans="1:21" ht="12.75">
      <c r="A299" s="150" t="s">
        <v>150</v>
      </c>
      <c r="B299" s="311"/>
      <c r="C299" s="299"/>
      <c r="D299" s="85"/>
      <c r="E299" s="205"/>
      <c r="F299" s="300"/>
      <c r="G299" s="205"/>
      <c r="H299" s="206"/>
      <c r="I299" s="206"/>
      <c r="J299" s="227">
        <f>H299-I299</f>
        <v>0</v>
      </c>
      <c r="K299" s="327"/>
      <c r="L299" s="229">
        <f>J299*K299</f>
        <v>0</v>
      </c>
      <c r="M299" s="248"/>
      <c r="N299" s="249">
        <f>L299+M299</f>
        <v>0</v>
      </c>
      <c r="O299" s="257"/>
      <c r="P299" s="219"/>
      <c r="Q299" s="220"/>
      <c r="R299" s="221"/>
      <c r="S299" s="138"/>
      <c r="T299" s="139"/>
      <c r="U299" s="207"/>
    </row>
    <row r="300" spans="1:21" ht="12.75">
      <c r="A300" s="150" t="s">
        <v>150</v>
      </c>
      <c r="B300" s="311"/>
      <c r="C300" s="299"/>
      <c r="D300" s="85"/>
      <c r="E300" s="205"/>
      <c r="F300" s="85"/>
      <c r="G300" s="205"/>
      <c r="H300" s="206"/>
      <c r="I300" s="206"/>
      <c r="J300" s="227">
        <f aca="true" t="shared" si="26" ref="J300:J335">H300-I300</f>
        <v>0</v>
      </c>
      <c r="K300" s="327"/>
      <c r="L300" s="229">
        <f aca="true" t="shared" si="27" ref="L300:L334">J300*K300</f>
        <v>0</v>
      </c>
      <c r="M300" s="248"/>
      <c r="N300" s="249">
        <f aca="true" t="shared" si="28" ref="N300:N335">L300+M300</f>
        <v>0</v>
      </c>
      <c r="O300" s="257"/>
      <c r="P300" s="219"/>
      <c r="Q300" s="220"/>
      <c r="R300" s="221"/>
      <c r="S300" s="138"/>
      <c r="T300" s="139"/>
      <c r="U300" s="207"/>
    </row>
    <row r="301" spans="1:21" ht="12.75">
      <c r="A301" s="150" t="s">
        <v>150</v>
      </c>
      <c r="B301" s="311"/>
      <c r="C301" s="299"/>
      <c r="D301" s="85"/>
      <c r="E301" s="205"/>
      <c r="F301" s="300"/>
      <c r="G301" s="205"/>
      <c r="H301" s="206"/>
      <c r="I301" s="206"/>
      <c r="J301" s="227">
        <f t="shared" si="26"/>
        <v>0</v>
      </c>
      <c r="K301" s="327"/>
      <c r="L301" s="229">
        <f t="shared" si="27"/>
        <v>0</v>
      </c>
      <c r="M301" s="248"/>
      <c r="N301" s="249">
        <f t="shared" si="28"/>
        <v>0</v>
      </c>
      <c r="O301" s="257"/>
      <c r="P301" s="219"/>
      <c r="Q301" s="220"/>
      <c r="R301" s="221"/>
      <c r="S301" s="138"/>
      <c r="T301" s="139"/>
      <c r="U301" s="207"/>
    </row>
    <row r="302" spans="1:21" ht="12.75">
      <c r="A302" s="150" t="s">
        <v>150</v>
      </c>
      <c r="B302" s="311"/>
      <c r="C302" s="299"/>
      <c r="D302" s="85"/>
      <c r="E302" s="205"/>
      <c r="F302" s="85"/>
      <c r="G302" s="205"/>
      <c r="H302" s="206"/>
      <c r="I302" s="206"/>
      <c r="J302" s="227">
        <f t="shared" si="26"/>
        <v>0</v>
      </c>
      <c r="K302" s="327"/>
      <c r="L302" s="229">
        <f t="shared" si="27"/>
        <v>0</v>
      </c>
      <c r="M302" s="248"/>
      <c r="N302" s="249">
        <f t="shared" si="28"/>
        <v>0</v>
      </c>
      <c r="O302" s="257"/>
      <c r="P302" s="219"/>
      <c r="Q302" s="220"/>
      <c r="R302" s="221"/>
      <c r="S302" s="138"/>
      <c r="T302" s="139"/>
      <c r="U302" s="207"/>
    </row>
    <row r="303" spans="1:21" ht="12.75">
      <c r="A303" s="150" t="s">
        <v>150</v>
      </c>
      <c r="B303" s="311"/>
      <c r="C303" s="299"/>
      <c r="D303" s="85"/>
      <c r="E303" s="205"/>
      <c r="F303" s="300"/>
      <c r="G303" s="205"/>
      <c r="H303" s="206"/>
      <c r="I303" s="206"/>
      <c r="J303" s="227">
        <f t="shared" si="26"/>
        <v>0</v>
      </c>
      <c r="K303" s="327"/>
      <c r="L303" s="229">
        <f t="shared" si="27"/>
        <v>0</v>
      </c>
      <c r="M303" s="248"/>
      <c r="N303" s="249">
        <f t="shared" si="28"/>
        <v>0</v>
      </c>
      <c r="O303" s="257"/>
      <c r="P303" s="219"/>
      <c r="Q303" s="220"/>
      <c r="R303" s="221"/>
      <c r="S303" s="138"/>
      <c r="T303" s="139"/>
      <c r="U303" s="207"/>
    </row>
    <row r="304" spans="1:21" ht="12.75">
      <c r="A304" s="150" t="s">
        <v>150</v>
      </c>
      <c r="B304" s="311"/>
      <c r="C304" s="299"/>
      <c r="D304" s="85"/>
      <c r="E304" s="205"/>
      <c r="F304" s="300"/>
      <c r="G304" s="205"/>
      <c r="H304" s="206"/>
      <c r="I304" s="206"/>
      <c r="J304" s="227">
        <f t="shared" si="26"/>
        <v>0</v>
      </c>
      <c r="K304" s="327"/>
      <c r="L304" s="229">
        <f t="shared" si="27"/>
        <v>0</v>
      </c>
      <c r="M304" s="248"/>
      <c r="N304" s="249">
        <f t="shared" si="28"/>
        <v>0</v>
      </c>
      <c r="O304" s="257"/>
      <c r="P304" s="219"/>
      <c r="Q304" s="220"/>
      <c r="R304" s="221"/>
      <c r="S304" s="138"/>
      <c r="T304" s="139"/>
      <c r="U304" s="207"/>
    </row>
    <row r="305" spans="1:21" ht="12.75">
      <c r="A305" s="150" t="s">
        <v>150</v>
      </c>
      <c r="B305" s="311"/>
      <c r="C305" s="299"/>
      <c r="D305" s="85"/>
      <c r="E305" s="205"/>
      <c r="F305" s="300"/>
      <c r="G305" s="205"/>
      <c r="H305" s="206"/>
      <c r="I305" s="206"/>
      <c r="J305" s="227">
        <f t="shared" si="26"/>
        <v>0</v>
      </c>
      <c r="K305" s="327"/>
      <c r="L305" s="229">
        <f t="shared" si="27"/>
        <v>0</v>
      </c>
      <c r="M305" s="248"/>
      <c r="N305" s="249">
        <f t="shared" si="28"/>
        <v>0</v>
      </c>
      <c r="O305" s="257"/>
      <c r="P305" s="219"/>
      <c r="Q305" s="220"/>
      <c r="R305" s="221"/>
      <c r="S305" s="138"/>
      <c r="T305" s="139"/>
      <c r="U305" s="207"/>
    </row>
    <row r="306" spans="1:21" ht="12.75">
      <c r="A306" s="150" t="s">
        <v>150</v>
      </c>
      <c r="B306" s="311"/>
      <c r="C306" s="299"/>
      <c r="D306" s="85"/>
      <c r="E306" s="205"/>
      <c r="F306" s="300"/>
      <c r="G306" s="205"/>
      <c r="H306" s="206"/>
      <c r="I306" s="206"/>
      <c r="J306" s="227">
        <f t="shared" si="26"/>
        <v>0</v>
      </c>
      <c r="K306" s="327"/>
      <c r="L306" s="229">
        <f t="shared" si="27"/>
        <v>0</v>
      </c>
      <c r="M306" s="248"/>
      <c r="N306" s="249">
        <f t="shared" si="28"/>
        <v>0</v>
      </c>
      <c r="O306" s="257"/>
      <c r="P306" s="219"/>
      <c r="Q306" s="220"/>
      <c r="R306" s="221"/>
      <c r="S306" s="138"/>
      <c r="T306" s="139"/>
      <c r="U306" s="207"/>
    </row>
    <row r="307" spans="1:21" ht="12.75">
      <c r="A307" s="150" t="s">
        <v>150</v>
      </c>
      <c r="B307" s="312"/>
      <c r="C307" s="301"/>
      <c r="D307" s="209"/>
      <c r="E307" s="302"/>
      <c r="F307" s="303"/>
      <c r="G307" s="205"/>
      <c r="H307" s="304"/>
      <c r="I307" s="304"/>
      <c r="J307" s="227">
        <f t="shared" si="26"/>
        <v>0</v>
      </c>
      <c r="K307" s="328"/>
      <c r="L307" s="229">
        <f t="shared" si="27"/>
        <v>0</v>
      </c>
      <c r="M307" s="251"/>
      <c r="N307" s="249">
        <f t="shared" si="28"/>
        <v>0</v>
      </c>
      <c r="O307" s="258"/>
      <c r="P307" s="219"/>
      <c r="Q307" s="220"/>
      <c r="R307" s="221"/>
      <c r="S307" s="138"/>
      <c r="T307" s="139"/>
      <c r="U307" s="207"/>
    </row>
    <row r="308" spans="1:21" ht="12.75">
      <c r="A308" s="150" t="s">
        <v>150</v>
      </c>
      <c r="B308" s="313"/>
      <c r="C308" s="299"/>
      <c r="D308" s="85"/>
      <c r="E308" s="205"/>
      <c r="F308" s="300"/>
      <c r="G308" s="205"/>
      <c r="H308" s="206"/>
      <c r="I308" s="206"/>
      <c r="J308" s="227">
        <f t="shared" si="26"/>
        <v>0</v>
      </c>
      <c r="K308" s="327"/>
      <c r="L308" s="229">
        <f t="shared" si="27"/>
        <v>0</v>
      </c>
      <c r="M308" s="248"/>
      <c r="N308" s="249">
        <f t="shared" si="28"/>
        <v>0</v>
      </c>
      <c r="O308" s="257"/>
      <c r="P308" s="219"/>
      <c r="Q308" s="220"/>
      <c r="R308" s="221"/>
      <c r="S308" s="138"/>
      <c r="T308" s="139"/>
      <c r="U308" s="207"/>
    </row>
    <row r="309" spans="1:21" ht="12.75">
      <c r="A309" s="150" t="s">
        <v>150</v>
      </c>
      <c r="B309" s="311"/>
      <c r="C309" s="299"/>
      <c r="D309" s="85"/>
      <c r="E309" s="205"/>
      <c r="F309" s="300"/>
      <c r="G309" s="205"/>
      <c r="H309" s="206"/>
      <c r="I309" s="206"/>
      <c r="J309" s="227">
        <f t="shared" si="26"/>
        <v>0</v>
      </c>
      <c r="K309" s="327"/>
      <c r="L309" s="229">
        <f t="shared" si="27"/>
        <v>0</v>
      </c>
      <c r="M309" s="248"/>
      <c r="N309" s="249">
        <f t="shared" si="28"/>
        <v>0</v>
      </c>
      <c r="O309" s="257"/>
      <c r="P309" s="219"/>
      <c r="Q309" s="220"/>
      <c r="R309" s="221"/>
      <c r="S309" s="138"/>
      <c r="T309" s="139"/>
      <c r="U309" s="207"/>
    </row>
    <row r="310" spans="1:21" ht="12.75">
      <c r="A310" s="150" t="s">
        <v>150</v>
      </c>
      <c r="B310" s="311"/>
      <c r="C310" s="299"/>
      <c r="D310" s="85"/>
      <c r="E310" s="205"/>
      <c r="F310" s="300"/>
      <c r="G310" s="205"/>
      <c r="H310" s="206"/>
      <c r="I310" s="206"/>
      <c r="J310" s="227">
        <f t="shared" si="26"/>
        <v>0</v>
      </c>
      <c r="K310" s="327"/>
      <c r="L310" s="229">
        <f t="shared" si="27"/>
        <v>0</v>
      </c>
      <c r="M310" s="248"/>
      <c r="N310" s="249">
        <f t="shared" si="28"/>
        <v>0</v>
      </c>
      <c r="O310" s="257"/>
      <c r="P310" s="219"/>
      <c r="Q310" s="220"/>
      <c r="R310" s="221"/>
      <c r="S310" s="138"/>
      <c r="T310" s="139"/>
      <c r="U310" s="207"/>
    </row>
    <row r="311" spans="1:21" ht="12.75">
      <c r="A311" s="150" t="s">
        <v>150</v>
      </c>
      <c r="B311" s="311"/>
      <c r="C311" s="299"/>
      <c r="D311" s="85"/>
      <c r="E311" s="205"/>
      <c r="F311" s="300"/>
      <c r="G311" s="205"/>
      <c r="H311" s="206"/>
      <c r="I311" s="206"/>
      <c r="J311" s="227">
        <f t="shared" si="26"/>
        <v>0</v>
      </c>
      <c r="K311" s="327"/>
      <c r="L311" s="229">
        <f t="shared" si="27"/>
        <v>0</v>
      </c>
      <c r="M311" s="248"/>
      <c r="N311" s="249">
        <f t="shared" si="28"/>
        <v>0</v>
      </c>
      <c r="O311" s="257"/>
      <c r="P311" s="219"/>
      <c r="Q311" s="220"/>
      <c r="R311" s="221"/>
      <c r="S311" s="138"/>
      <c r="T311" s="139"/>
      <c r="U311" s="207"/>
    </row>
    <row r="312" spans="1:21" ht="12.75">
      <c r="A312" s="150" t="s">
        <v>150</v>
      </c>
      <c r="B312" s="311"/>
      <c r="C312" s="299"/>
      <c r="D312" s="85"/>
      <c r="E312" s="205"/>
      <c r="F312" s="300"/>
      <c r="G312" s="205"/>
      <c r="H312" s="206"/>
      <c r="I312" s="206"/>
      <c r="J312" s="227">
        <f t="shared" si="26"/>
        <v>0</v>
      </c>
      <c r="K312" s="327"/>
      <c r="L312" s="229">
        <f t="shared" si="27"/>
        <v>0</v>
      </c>
      <c r="M312" s="248"/>
      <c r="N312" s="249">
        <f t="shared" si="28"/>
        <v>0</v>
      </c>
      <c r="O312" s="257"/>
      <c r="P312" s="219"/>
      <c r="Q312" s="220"/>
      <c r="R312" s="221"/>
      <c r="S312" s="138"/>
      <c r="T312" s="139"/>
      <c r="U312" s="207"/>
    </row>
    <row r="313" spans="1:21" ht="12.75">
      <c r="A313" s="150" t="s">
        <v>150</v>
      </c>
      <c r="B313" s="311"/>
      <c r="C313" s="299"/>
      <c r="D313" s="85"/>
      <c r="E313" s="205"/>
      <c r="F313" s="300"/>
      <c r="G313" s="205"/>
      <c r="H313" s="206"/>
      <c r="I313" s="206"/>
      <c r="J313" s="227">
        <f t="shared" si="26"/>
        <v>0</v>
      </c>
      <c r="K313" s="327"/>
      <c r="L313" s="229">
        <f t="shared" si="27"/>
        <v>0</v>
      </c>
      <c r="M313" s="248"/>
      <c r="N313" s="249">
        <f t="shared" si="28"/>
        <v>0</v>
      </c>
      <c r="O313" s="257"/>
      <c r="P313" s="219"/>
      <c r="Q313" s="220"/>
      <c r="R313" s="221"/>
      <c r="S313" s="138"/>
      <c r="T313" s="139"/>
      <c r="U313" s="207"/>
    </row>
    <row r="314" spans="1:21" ht="12.75">
      <c r="A314" s="150" t="s">
        <v>150</v>
      </c>
      <c r="B314" s="311"/>
      <c r="C314" s="299"/>
      <c r="D314" s="85"/>
      <c r="E314" s="205"/>
      <c r="F314" s="300"/>
      <c r="G314" s="205"/>
      <c r="H314" s="206"/>
      <c r="I314" s="206"/>
      <c r="J314" s="227">
        <f t="shared" si="26"/>
        <v>0</v>
      </c>
      <c r="K314" s="327"/>
      <c r="L314" s="229">
        <f t="shared" si="27"/>
        <v>0</v>
      </c>
      <c r="M314" s="248"/>
      <c r="N314" s="249">
        <f t="shared" si="28"/>
        <v>0</v>
      </c>
      <c r="O314" s="257"/>
      <c r="P314" s="219"/>
      <c r="Q314" s="220"/>
      <c r="R314" s="221"/>
      <c r="S314" s="138"/>
      <c r="T314" s="139"/>
      <c r="U314" s="207"/>
    </row>
    <row r="315" spans="1:21" ht="12.75">
      <c r="A315" s="150" t="s">
        <v>150</v>
      </c>
      <c r="B315" s="311"/>
      <c r="C315" s="299"/>
      <c r="D315" s="85"/>
      <c r="E315" s="205"/>
      <c r="F315" s="300"/>
      <c r="G315" s="205"/>
      <c r="H315" s="206"/>
      <c r="I315" s="206"/>
      <c r="J315" s="227">
        <f t="shared" si="26"/>
        <v>0</v>
      </c>
      <c r="K315" s="327"/>
      <c r="L315" s="229">
        <f t="shared" si="27"/>
        <v>0</v>
      </c>
      <c r="M315" s="248"/>
      <c r="N315" s="249">
        <f t="shared" si="28"/>
        <v>0</v>
      </c>
      <c r="O315" s="257"/>
      <c r="P315" s="219"/>
      <c r="Q315" s="220"/>
      <c r="R315" s="221"/>
      <c r="S315" s="138"/>
      <c r="T315" s="139"/>
      <c r="U315" s="207"/>
    </row>
    <row r="316" spans="1:21" ht="12.75">
      <c r="A316" s="150" t="s">
        <v>150</v>
      </c>
      <c r="B316" s="311"/>
      <c r="C316" s="299"/>
      <c r="D316" s="85"/>
      <c r="E316" s="205"/>
      <c r="F316" s="300"/>
      <c r="G316" s="205"/>
      <c r="H316" s="206"/>
      <c r="I316" s="206"/>
      <c r="J316" s="227">
        <f t="shared" si="26"/>
        <v>0</v>
      </c>
      <c r="K316" s="327"/>
      <c r="L316" s="229">
        <f t="shared" si="27"/>
        <v>0</v>
      </c>
      <c r="M316" s="248"/>
      <c r="N316" s="249">
        <f t="shared" si="28"/>
        <v>0</v>
      </c>
      <c r="O316" s="257"/>
      <c r="P316" s="219"/>
      <c r="Q316" s="220"/>
      <c r="R316" s="221"/>
      <c r="S316" s="138"/>
      <c r="T316" s="139"/>
      <c r="U316" s="207"/>
    </row>
    <row r="317" spans="1:21" ht="12.75">
      <c r="A317" s="150" t="s">
        <v>150</v>
      </c>
      <c r="B317" s="311"/>
      <c r="C317" s="299"/>
      <c r="D317" s="85"/>
      <c r="E317" s="205"/>
      <c r="F317" s="300"/>
      <c r="G317" s="205"/>
      <c r="H317" s="206"/>
      <c r="I317" s="206"/>
      <c r="J317" s="227">
        <f t="shared" si="26"/>
        <v>0</v>
      </c>
      <c r="K317" s="327"/>
      <c r="L317" s="229">
        <f t="shared" si="27"/>
        <v>0</v>
      </c>
      <c r="M317" s="248"/>
      <c r="N317" s="249">
        <f t="shared" si="28"/>
        <v>0</v>
      </c>
      <c r="O317" s="257"/>
      <c r="P317" s="219"/>
      <c r="Q317" s="220"/>
      <c r="R317" s="221"/>
      <c r="S317" s="138"/>
      <c r="T317" s="139"/>
      <c r="U317" s="207"/>
    </row>
    <row r="318" spans="1:21" ht="12.75">
      <c r="A318" s="150" t="s">
        <v>150</v>
      </c>
      <c r="B318" s="311"/>
      <c r="C318" s="299"/>
      <c r="D318" s="85"/>
      <c r="E318" s="205"/>
      <c r="F318" s="300"/>
      <c r="G318" s="205"/>
      <c r="H318" s="206"/>
      <c r="I318" s="206"/>
      <c r="J318" s="227">
        <f t="shared" si="26"/>
        <v>0</v>
      </c>
      <c r="K318" s="327"/>
      <c r="L318" s="229">
        <f t="shared" si="27"/>
        <v>0</v>
      </c>
      <c r="M318" s="248"/>
      <c r="N318" s="249">
        <f t="shared" si="28"/>
        <v>0</v>
      </c>
      <c r="O318" s="257"/>
      <c r="P318" s="219"/>
      <c r="Q318" s="220"/>
      <c r="R318" s="221"/>
      <c r="S318" s="138"/>
      <c r="T318" s="139"/>
      <c r="U318" s="207"/>
    </row>
    <row r="319" spans="1:21" ht="12.75">
      <c r="A319" s="150" t="s">
        <v>150</v>
      </c>
      <c r="B319" s="311"/>
      <c r="C319" s="299"/>
      <c r="D319" s="85"/>
      <c r="E319" s="205"/>
      <c r="F319" s="300"/>
      <c r="G319" s="205"/>
      <c r="H319" s="206"/>
      <c r="I319" s="206"/>
      <c r="J319" s="227">
        <f t="shared" si="26"/>
        <v>0</v>
      </c>
      <c r="K319" s="327"/>
      <c r="L319" s="229">
        <f t="shared" si="27"/>
        <v>0</v>
      </c>
      <c r="M319" s="248"/>
      <c r="N319" s="249">
        <f t="shared" si="28"/>
        <v>0</v>
      </c>
      <c r="O319" s="257"/>
      <c r="P319" s="219"/>
      <c r="Q319" s="220"/>
      <c r="R319" s="221"/>
      <c r="S319" s="138"/>
      <c r="T319" s="139"/>
      <c r="U319" s="207"/>
    </row>
    <row r="320" spans="1:21" ht="12.75">
      <c r="A320" s="150" t="s">
        <v>150</v>
      </c>
      <c r="B320" s="311"/>
      <c r="C320" s="299"/>
      <c r="D320" s="85"/>
      <c r="E320" s="205"/>
      <c r="F320" s="300"/>
      <c r="G320" s="205"/>
      <c r="H320" s="206"/>
      <c r="I320" s="206"/>
      <c r="J320" s="227">
        <f t="shared" si="26"/>
        <v>0</v>
      </c>
      <c r="K320" s="327"/>
      <c r="L320" s="229">
        <f t="shared" si="27"/>
        <v>0</v>
      </c>
      <c r="M320" s="248"/>
      <c r="N320" s="249">
        <f t="shared" si="28"/>
        <v>0</v>
      </c>
      <c r="O320" s="257"/>
      <c r="P320" s="219"/>
      <c r="Q320" s="220"/>
      <c r="R320" s="221"/>
      <c r="S320" s="138"/>
      <c r="T320" s="139"/>
      <c r="U320" s="207"/>
    </row>
    <row r="321" spans="1:21" ht="12.75">
      <c r="A321" s="150" t="s">
        <v>150</v>
      </c>
      <c r="B321" s="311"/>
      <c r="C321" s="299"/>
      <c r="D321" s="85"/>
      <c r="E321" s="205"/>
      <c r="F321" s="300"/>
      <c r="G321" s="205"/>
      <c r="H321" s="206"/>
      <c r="I321" s="206"/>
      <c r="J321" s="227">
        <f t="shared" si="26"/>
        <v>0</v>
      </c>
      <c r="K321" s="327"/>
      <c r="L321" s="229">
        <f t="shared" si="27"/>
        <v>0</v>
      </c>
      <c r="M321" s="248"/>
      <c r="N321" s="249">
        <f t="shared" si="28"/>
        <v>0</v>
      </c>
      <c r="O321" s="257"/>
      <c r="P321" s="219"/>
      <c r="Q321" s="220"/>
      <c r="R321" s="221"/>
      <c r="S321" s="138"/>
      <c r="T321" s="139"/>
      <c r="U321" s="207"/>
    </row>
    <row r="322" spans="1:21" ht="12.75">
      <c r="A322" s="150" t="s">
        <v>150</v>
      </c>
      <c r="B322" s="311"/>
      <c r="C322" s="299"/>
      <c r="D322" s="85"/>
      <c r="E322" s="205"/>
      <c r="F322" s="300"/>
      <c r="G322" s="205"/>
      <c r="H322" s="206"/>
      <c r="I322" s="206"/>
      <c r="J322" s="227">
        <f t="shared" si="26"/>
        <v>0</v>
      </c>
      <c r="K322" s="327"/>
      <c r="L322" s="229">
        <f t="shared" si="27"/>
        <v>0</v>
      </c>
      <c r="M322" s="248"/>
      <c r="N322" s="249">
        <f t="shared" si="28"/>
        <v>0</v>
      </c>
      <c r="O322" s="257"/>
      <c r="P322" s="219"/>
      <c r="Q322" s="220"/>
      <c r="R322" s="221"/>
      <c r="S322" s="138"/>
      <c r="T322" s="139"/>
      <c r="U322" s="207"/>
    </row>
    <row r="323" spans="1:21" ht="12.75">
      <c r="A323" s="150" t="s">
        <v>150</v>
      </c>
      <c r="B323" s="311"/>
      <c r="C323" s="299"/>
      <c r="D323" s="85"/>
      <c r="E323" s="205"/>
      <c r="F323" s="300"/>
      <c r="G323" s="205"/>
      <c r="H323" s="206"/>
      <c r="I323" s="206"/>
      <c r="J323" s="227">
        <f t="shared" si="26"/>
        <v>0</v>
      </c>
      <c r="K323" s="327"/>
      <c r="L323" s="229">
        <f t="shared" si="27"/>
        <v>0</v>
      </c>
      <c r="M323" s="248"/>
      <c r="N323" s="249">
        <f t="shared" si="28"/>
        <v>0</v>
      </c>
      <c r="O323" s="257"/>
      <c r="P323" s="219"/>
      <c r="Q323" s="220"/>
      <c r="R323" s="221"/>
      <c r="S323" s="138"/>
      <c r="T323" s="139"/>
      <c r="U323" s="207"/>
    </row>
    <row r="324" spans="1:21" ht="12.75">
      <c r="A324" s="150" t="s">
        <v>150</v>
      </c>
      <c r="B324" s="312"/>
      <c r="C324" s="301"/>
      <c r="D324" s="209"/>
      <c r="E324" s="302"/>
      <c r="F324" s="303"/>
      <c r="G324" s="302"/>
      <c r="H324" s="304"/>
      <c r="I324" s="304"/>
      <c r="J324" s="227">
        <f t="shared" si="26"/>
        <v>0</v>
      </c>
      <c r="K324" s="328"/>
      <c r="L324" s="229">
        <f t="shared" si="27"/>
        <v>0</v>
      </c>
      <c r="M324" s="251"/>
      <c r="N324" s="249">
        <f t="shared" si="28"/>
        <v>0</v>
      </c>
      <c r="O324" s="258"/>
      <c r="P324" s="219"/>
      <c r="Q324" s="220"/>
      <c r="R324" s="221"/>
      <c r="S324" s="138"/>
      <c r="T324" s="139"/>
      <c r="U324" s="207"/>
    </row>
    <row r="325" spans="1:21" ht="12.75">
      <c r="A325" s="150" t="s">
        <v>150</v>
      </c>
      <c r="B325" s="312"/>
      <c r="C325" s="301"/>
      <c r="D325" s="209"/>
      <c r="E325" s="302"/>
      <c r="F325" s="303"/>
      <c r="G325" s="302"/>
      <c r="H325" s="304"/>
      <c r="I325" s="304"/>
      <c r="J325" s="227">
        <f t="shared" si="26"/>
        <v>0</v>
      </c>
      <c r="K325" s="328"/>
      <c r="L325" s="229">
        <f t="shared" si="27"/>
        <v>0</v>
      </c>
      <c r="M325" s="251"/>
      <c r="N325" s="249">
        <f t="shared" si="28"/>
        <v>0</v>
      </c>
      <c r="O325" s="258"/>
      <c r="P325" s="219"/>
      <c r="Q325" s="220"/>
      <c r="R325" s="221"/>
      <c r="S325" s="138"/>
      <c r="T325" s="139"/>
      <c r="U325" s="207"/>
    </row>
    <row r="326" spans="1:21" ht="12.75">
      <c r="A326" s="150" t="s">
        <v>150</v>
      </c>
      <c r="B326" s="312"/>
      <c r="C326" s="301"/>
      <c r="D326" s="209"/>
      <c r="E326" s="302"/>
      <c r="F326" s="303"/>
      <c r="G326" s="302"/>
      <c r="H326" s="304"/>
      <c r="I326" s="304"/>
      <c r="J326" s="227">
        <f t="shared" si="26"/>
        <v>0</v>
      </c>
      <c r="K326" s="328"/>
      <c r="L326" s="229">
        <f t="shared" si="27"/>
        <v>0</v>
      </c>
      <c r="M326" s="251"/>
      <c r="N326" s="249">
        <f t="shared" si="28"/>
        <v>0</v>
      </c>
      <c r="O326" s="258"/>
      <c r="P326" s="219"/>
      <c r="Q326" s="220"/>
      <c r="R326" s="221"/>
      <c r="S326" s="138"/>
      <c r="T326" s="139"/>
      <c r="U326" s="207"/>
    </row>
    <row r="327" spans="1:21" ht="12.75">
      <c r="A327" s="150" t="s">
        <v>150</v>
      </c>
      <c r="B327" s="313"/>
      <c r="C327" s="299"/>
      <c r="D327" s="85"/>
      <c r="E327" s="205"/>
      <c r="F327" s="300"/>
      <c r="G327" s="205"/>
      <c r="H327" s="206"/>
      <c r="I327" s="206"/>
      <c r="J327" s="227">
        <f t="shared" si="26"/>
        <v>0</v>
      </c>
      <c r="K327" s="327"/>
      <c r="L327" s="229">
        <f t="shared" si="27"/>
        <v>0</v>
      </c>
      <c r="M327" s="248"/>
      <c r="N327" s="249">
        <f t="shared" si="28"/>
        <v>0</v>
      </c>
      <c r="O327" s="257"/>
      <c r="P327" s="219"/>
      <c r="Q327" s="220"/>
      <c r="R327" s="221"/>
      <c r="S327" s="138"/>
      <c r="T327" s="139"/>
      <c r="U327" s="207"/>
    </row>
    <row r="328" spans="1:21" ht="12.75">
      <c r="A328" s="150" t="s">
        <v>150</v>
      </c>
      <c r="B328" s="311"/>
      <c r="C328" s="299"/>
      <c r="D328" s="85"/>
      <c r="E328" s="205"/>
      <c r="F328" s="300"/>
      <c r="G328" s="205"/>
      <c r="H328" s="206"/>
      <c r="I328" s="206"/>
      <c r="J328" s="227">
        <f t="shared" si="26"/>
        <v>0</v>
      </c>
      <c r="K328" s="327"/>
      <c r="L328" s="229">
        <f t="shared" si="27"/>
        <v>0</v>
      </c>
      <c r="M328" s="248"/>
      <c r="N328" s="249">
        <f t="shared" si="28"/>
        <v>0</v>
      </c>
      <c r="O328" s="257"/>
      <c r="P328" s="219"/>
      <c r="Q328" s="220"/>
      <c r="R328" s="221"/>
      <c r="S328" s="138"/>
      <c r="T328" s="139"/>
      <c r="U328" s="207"/>
    </row>
    <row r="329" spans="1:21" ht="12.75">
      <c r="A329" s="150" t="s">
        <v>150</v>
      </c>
      <c r="B329" s="311"/>
      <c r="C329" s="299"/>
      <c r="D329" s="85"/>
      <c r="E329" s="205"/>
      <c r="F329" s="300"/>
      <c r="G329" s="205"/>
      <c r="H329" s="206"/>
      <c r="I329" s="206"/>
      <c r="J329" s="227">
        <f t="shared" si="26"/>
        <v>0</v>
      </c>
      <c r="K329" s="327"/>
      <c r="L329" s="229">
        <f t="shared" si="27"/>
        <v>0</v>
      </c>
      <c r="M329" s="248"/>
      <c r="N329" s="249">
        <f t="shared" si="28"/>
        <v>0</v>
      </c>
      <c r="O329" s="257"/>
      <c r="P329" s="219"/>
      <c r="Q329" s="220"/>
      <c r="R329" s="221"/>
      <c r="S329" s="138"/>
      <c r="T329" s="139"/>
      <c r="U329" s="207"/>
    </row>
    <row r="330" spans="1:21" ht="12.75">
      <c r="A330" s="150" t="s">
        <v>150</v>
      </c>
      <c r="B330" s="311"/>
      <c r="C330" s="299"/>
      <c r="D330" s="85"/>
      <c r="E330" s="205"/>
      <c r="F330" s="300"/>
      <c r="G330" s="205"/>
      <c r="H330" s="206"/>
      <c r="I330" s="206"/>
      <c r="J330" s="227">
        <f t="shared" si="26"/>
        <v>0</v>
      </c>
      <c r="K330" s="327"/>
      <c r="L330" s="229">
        <f t="shared" si="27"/>
        <v>0</v>
      </c>
      <c r="M330" s="248"/>
      <c r="N330" s="249">
        <f t="shared" si="28"/>
        <v>0</v>
      </c>
      <c r="O330" s="257"/>
      <c r="P330" s="219"/>
      <c r="Q330" s="220"/>
      <c r="R330" s="221"/>
      <c r="S330" s="138"/>
      <c r="T330" s="139"/>
      <c r="U330" s="207"/>
    </row>
    <row r="331" spans="1:21" ht="12.75">
      <c r="A331" s="150" t="s">
        <v>150</v>
      </c>
      <c r="B331" s="312"/>
      <c r="C331" s="301"/>
      <c r="D331" s="209"/>
      <c r="E331" s="302"/>
      <c r="F331" s="303"/>
      <c r="G331" s="302"/>
      <c r="H331" s="304"/>
      <c r="I331" s="304"/>
      <c r="J331" s="227">
        <f t="shared" si="26"/>
        <v>0</v>
      </c>
      <c r="K331" s="328"/>
      <c r="L331" s="229">
        <f t="shared" si="27"/>
        <v>0</v>
      </c>
      <c r="M331" s="251"/>
      <c r="N331" s="249">
        <f t="shared" si="28"/>
        <v>0</v>
      </c>
      <c r="O331" s="258"/>
      <c r="P331" s="219"/>
      <c r="Q331" s="220"/>
      <c r="R331" s="221"/>
      <c r="S331" s="138"/>
      <c r="T331" s="139"/>
      <c r="U331" s="207"/>
    </row>
    <row r="332" spans="1:21" ht="12.75">
      <c r="A332" s="150" t="s">
        <v>150</v>
      </c>
      <c r="B332" s="311"/>
      <c r="C332" s="299"/>
      <c r="D332" s="85"/>
      <c r="E332" s="205"/>
      <c r="F332" s="300"/>
      <c r="G332" s="205"/>
      <c r="H332" s="206"/>
      <c r="I332" s="206"/>
      <c r="J332" s="227">
        <f t="shared" si="26"/>
        <v>0</v>
      </c>
      <c r="K332" s="327"/>
      <c r="L332" s="229">
        <f t="shared" si="27"/>
        <v>0</v>
      </c>
      <c r="M332" s="248"/>
      <c r="N332" s="249">
        <f t="shared" si="28"/>
        <v>0</v>
      </c>
      <c r="O332" s="257"/>
      <c r="P332" s="219"/>
      <c r="Q332" s="220"/>
      <c r="R332" s="221"/>
      <c r="S332" s="138"/>
      <c r="T332" s="139"/>
      <c r="U332" s="207"/>
    </row>
    <row r="333" spans="1:21" ht="12.75">
      <c r="A333" s="150" t="s">
        <v>150</v>
      </c>
      <c r="B333" s="311"/>
      <c r="C333" s="299"/>
      <c r="D333" s="85"/>
      <c r="E333" s="205"/>
      <c r="F333" s="300"/>
      <c r="G333" s="205"/>
      <c r="H333" s="206"/>
      <c r="I333" s="206"/>
      <c r="J333" s="227">
        <f t="shared" si="26"/>
        <v>0</v>
      </c>
      <c r="K333" s="327"/>
      <c r="L333" s="229">
        <f t="shared" si="27"/>
        <v>0</v>
      </c>
      <c r="M333" s="248"/>
      <c r="N333" s="249">
        <f t="shared" si="28"/>
        <v>0</v>
      </c>
      <c r="O333" s="257"/>
      <c r="P333" s="219"/>
      <c r="Q333" s="220"/>
      <c r="R333" s="221"/>
      <c r="S333" s="138"/>
      <c r="T333" s="139"/>
      <c r="U333" s="207"/>
    </row>
    <row r="334" spans="1:21" ht="12.75">
      <c r="A334" s="150" t="s">
        <v>150</v>
      </c>
      <c r="B334" s="311"/>
      <c r="C334" s="299"/>
      <c r="D334" s="85"/>
      <c r="E334" s="205"/>
      <c r="F334" s="300"/>
      <c r="G334" s="205"/>
      <c r="H334" s="206"/>
      <c r="I334" s="206"/>
      <c r="J334" s="227">
        <f t="shared" si="26"/>
        <v>0</v>
      </c>
      <c r="K334" s="327"/>
      <c r="L334" s="229">
        <f t="shared" si="27"/>
        <v>0</v>
      </c>
      <c r="M334" s="248"/>
      <c r="N334" s="249">
        <f t="shared" si="28"/>
        <v>0</v>
      </c>
      <c r="O334" s="257"/>
      <c r="P334" s="219"/>
      <c r="Q334" s="220"/>
      <c r="R334" s="221"/>
      <c r="S334" s="138"/>
      <c r="T334" s="139"/>
      <c r="U334" s="207"/>
    </row>
    <row r="335" spans="1:21" ht="12.75">
      <c r="A335" s="151" t="s">
        <v>150</v>
      </c>
      <c r="B335" s="315"/>
      <c r="C335" s="316"/>
      <c r="D335" s="317"/>
      <c r="E335" s="318"/>
      <c r="F335" s="319"/>
      <c r="G335" s="318"/>
      <c r="H335" s="320"/>
      <c r="I335" s="320"/>
      <c r="J335" s="227">
        <f t="shared" si="26"/>
        <v>0</v>
      </c>
      <c r="K335" s="329"/>
      <c r="L335" s="229">
        <f>J335*K335</f>
        <v>0</v>
      </c>
      <c r="M335" s="248"/>
      <c r="N335" s="249">
        <f t="shared" si="28"/>
        <v>0</v>
      </c>
      <c r="O335" s="257"/>
      <c r="P335" s="224"/>
      <c r="Q335" s="225"/>
      <c r="R335" s="226"/>
      <c r="S335" s="161"/>
      <c r="T335" s="162"/>
      <c r="U335" s="208"/>
    </row>
    <row r="336" spans="1:21" s="149" customFormat="1" ht="13.5" thickBot="1">
      <c r="A336" s="141" t="str">
        <f>A252</f>
        <v>Sous total</v>
      </c>
      <c r="B336" s="163"/>
      <c r="C336" s="142"/>
      <c r="D336" s="143"/>
      <c r="E336" s="144"/>
      <c r="F336" s="145"/>
      <c r="G336" s="143"/>
      <c r="H336" s="143"/>
      <c r="I336" s="143"/>
      <c r="J336" s="167"/>
      <c r="K336" s="164"/>
      <c r="L336" s="146">
        <f>SUM(L256:L335)</f>
        <v>0</v>
      </c>
      <c r="M336" s="290">
        <f>SUM(M256:M335)</f>
        <v>0</v>
      </c>
      <c r="N336" s="286">
        <f>SUM(N256:N335)</f>
        <v>0</v>
      </c>
      <c r="O336" s="254"/>
      <c r="P336" s="222">
        <f>SUM(P256:P335)</f>
        <v>0</v>
      </c>
      <c r="Q336" s="284">
        <f>SUM(Q256:Q335)</f>
        <v>0</v>
      </c>
      <c r="R336" s="223"/>
      <c r="S336" s="147">
        <f>SUM(S256:S335)</f>
        <v>0</v>
      </c>
      <c r="T336" s="285">
        <f>SUM(T256:T335)</f>
        <v>0</v>
      </c>
      <c r="U336" s="148"/>
    </row>
    <row r="337" spans="2:21" ht="14.25" thickBot="1" thickTop="1">
      <c r="B337" s="364" t="s">
        <v>84</v>
      </c>
      <c r="C337" s="365"/>
      <c r="D337" s="365"/>
      <c r="E337" s="365"/>
      <c r="F337" s="365"/>
      <c r="G337" s="365"/>
      <c r="H337" s="365"/>
      <c r="I337" s="365"/>
      <c r="J337" s="365"/>
      <c r="K337" s="365"/>
      <c r="L337" s="366"/>
      <c r="M337" s="367" t="s">
        <v>140</v>
      </c>
      <c r="N337" s="368"/>
      <c r="O337" s="369"/>
      <c r="P337" s="345" t="s">
        <v>161</v>
      </c>
      <c r="Q337" s="346"/>
      <c r="R337" s="347"/>
      <c r="S337" s="348" t="s">
        <v>162</v>
      </c>
      <c r="T337" s="349"/>
      <c r="U337" s="350"/>
    </row>
    <row r="338" spans="1:21" ht="52.5" thickBot="1" thickTop="1">
      <c r="A338" s="351" t="str">
        <f>A254</f>
        <v>Poste budgétaire</v>
      </c>
      <c r="B338" s="168" t="s">
        <v>107</v>
      </c>
      <c r="C338" s="169" t="str">
        <f>C170</f>
        <v>N° comptabilité opérateur </v>
      </c>
      <c r="D338" s="170" t="str">
        <f>D254</f>
        <v>Objet </v>
      </c>
      <c r="E338" s="170" t="s">
        <v>85</v>
      </c>
      <c r="F338" s="170" t="s">
        <v>86</v>
      </c>
      <c r="G338" s="170" t="str">
        <f>G254</f>
        <v>Date acquittement/perception</v>
      </c>
      <c r="H338" s="170" t="s">
        <v>87</v>
      </c>
      <c r="I338" s="170" t="s">
        <v>88</v>
      </c>
      <c r="J338" s="171" t="s">
        <v>122</v>
      </c>
      <c r="K338" s="170" t="s">
        <v>121</v>
      </c>
      <c r="L338" s="125" t="s">
        <v>104</v>
      </c>
      <c r="M338" s="260" t="s">
        <v>31</v>
      </c>
      <c r="N338" s="261" t="s">
        <v>90</v>
      </c>
      <c r="O338" s="262" t="s">
        <v>91</v>
      </c>
      <c r="P338" s="213" t="str">
        <f aca="true" t="shared" si="29" ref="P338:U338">M338</f>
        <v>Correction</v>
      </c>
      <c r="Q338" s="214" t="str">
        <f t="shared" si="29"/>
        <v>Montant éligible</v>
      </c>
      <c r="R338" s="215" t="str">
        <f t="shared" si="29"/>
        <v>Observations</v>
      </c>
      <c r="S338" s="126" t="str">
        <f t="shared" si="29"/>
        <v>Correction</v>
      </c>
      <c r="T338" s="127" t="str">
        <f t="shared" si="29"/>
        <v>Montant éligible</v>
      </c>
      <c r="U338" s="128" t="str">
        <f t="shared" si="29"/>
        <v>Observations</v>
      </c>
    </row>
    <row r="339" spans="1:21" ht="13.5" thickTop="1">
      <c r="A339" s="352"/>
      <c r="B339" s="172" t="s">
        <v>92</v>
      </c>
      <c r="C339" s="173" t="s">
        <v>93</v>
      </c>
      <c r="D339" s="174" t="s">
        <v>94</v>
      </c>
      <c r="E339" s="174" t="s">
        <v>95</v>
      </c>
      <c r="F339" s="174" t="s">
        <v>96</v>
      </c>
      <c r="G339" s="174" t="s">
        <v>97</v>
      </c>
      <c r="H339" s="175" t="s">
        <v>98</v>
      </c>
      <c r="I339" s="175" t="s">
        <v>99</v>
      </c>
      <c r="J339" s="176" t="s">
        <v>100</v>
      </c>
      <c r="K339" s="131" t="s">
        <v>105</v>
      </c>
      <c r="L339" s="166" t="s">
        <v>106</v>
      </c>
      <c r="M339" s="245"/>
      <c r="N339" s="246"/>
      <c r="O339" s="263"/>
      <c r="P339" s="216"/>
      <c r="Q339" s="217"/>
      <c r="R339" s="218"/>
      <c r="S339" s="133"/>
      <c r="T339" s="134"/>
      <c r="U339" s="135"/>
    </row>
    <row r="340" spans="1:21" ht="12.75">
      <c r="A340" s="150" t="s">
        <v>149</v>
      </c>
      <c r="B340" s="311"/>
      <c r="C340" s="299"/>
      <c r="D340" s="321"/>
      <c r="E340" s="205"/>
      <c r="F340" s="321"/>
      <c r="G340" s="205"/>
      <c r="H340" s="206"/>
      <c r="I340" s="206"/>
      <c r="J340" s="227">
        <f aca="true" t="shared" si="30" ref="J340:J352">H340-I340</f>
        <v>0</v>
      </c>
      <c r="K340" s="324"/>
      <c r="L340" s="229">
        <f aca="true" t="shared" si="31" ref="L340:L352">J340*K340</f>
        <v>0</v>
      </c>
      <c r="M340" s="248"/>
      <c r="N340" s="249">
        <f aca="true" t="shared" si="32" ref="N340:N352">L340+M340</f>
        <v>0</v>
      </c>
      <c r="O340" s="335"/>
      <c r="P340" s="216"/>
      <c r="Q340" s="217"/>
      <c r="R340" s="218"/>
      <c r="S340" s="133"/>
      <c r="T340" s="134"/>
      <c r="U340" s="135"/>
    </row>
    <row r="341" spans="1:21" ht="12.75">
      <c r="A341" s="150" t="s">
        <v>149</v>
      </c>
      <c r="B341" s="311"/>
      <c r="C341" s="299"/>
      <c r="D341" s="321"/>
      <c r="E341" s="205"/>
      <c r="F341" s="321"/>
      <c r="G341" s="205"/>
      <c r="H341" s="206"/>
      <c r="I341" s="206"/>
      <c r="J341" s="227">
        <f t="shared" si="30"/>
        <v>0</v>
      </c>
      <c r="K341" s="324"/>
      <c r="L341" s="229">
        <f t="shared" si="31"/>
        <v>0</v>
      </c>
      <c r="M341" s="248"/>
      <c r="N341" s="249">
        <f t="shared" si="32"/>
        <v>0</v>
      </c>
      <c r="O341" s="335"/>
      <c r="P341" s="216"/>
      <c r="Q341" s="217"/>
      <c r="R341" s="218"/>
      <c r="S341" s="133"/>
      <c r="T341" s="134"/>
      <c r="U341" s="135"/>
    </row>
    <row r="342" spans="1:21" ht="12.75">
      <c r="A342" s="150" t="s">
        <v>149</v>
      </c>
      <c r="B342" s="311"/>
      <c r="C342" s="299"/>
      <c r="D342" s="321"/>
      <c r="E342" s="205"/>
      <c r="F342" s="321"/>
      <c r="G342" s="205"/>
      <c r="H342" s="206"/>
      <c r="I342" s="206"/>
      <c r="J342" s="227">
        <f t="shared" si="30"/>
        <v>0</v>
      </c>
      <c r="K342" s="324"/>
      <c r="L342" s="229">
        <f t="shared" si="31"/>
        <v>0</v>
      </c>
      <c r="M342" s="248"/>
      <c r="N342" s="249">
        <f t="shared" si="32"/>
        <v>0</v>
      </c>
      <c r="O342" s="335"/>
      <c r="P342" s="216"/>
      <c r="Q342" s="217"/>
      <c r="R342" s="218"/>
      <c r="S342" s="133"/>
      <c r="T342" s="134"/>
      <c r="U342" s="135"/>
    </row>
    <row r="343" spans="1:21" ht="12.75">
      <c r="A343" s="150" t="s">
        <v>149</v>
      </c>
      <c r="B343" s="311"/>
      <c r="C343" s="299"/>
      <c r="D343" s="321"/>
      <c r="E343" s="205"/>
      <c r="F343" s="321"/>
      <c r="G343" s="205"/>
      <c r="H343" s="206"/>
      <c r="I343" s="206"/>
      <c r="J343" s="227">
        <f t="shared" si="30"/>
        <v>0</v>
      </c>
      <c r="K343" s="324"/>
      <c r="L343" s="229">
        <f t="shared" si="31"/>
        <v>0</v>
      </c>
      <c r="M343" s="248"/>
      <c r="N343" s="249">
        <f t="shared" si="32"/>
        <v>0</v>
      </c>
      <c r="O343" s="335"/>
      <c r="P343" s="216"/>
      <c r="Q343" s="217"/>
      <c r="R343" s="218"/>
      <c r="S343" s="133"/>
      <c r="T343" s="134"/>
      <c r="U343" s="135"/>
    </row>
    <row r="344" spans="1:21" ht="12.75">
      <c r="A344" s="150" t="s">
        <v>149</v>
      </c>
      <c r="B344" s="311"/>
      <c r="C344" s="299"/>
      <c r="D344" s="321"/>
      <c r="E344" s="205"/>
      <c r="F344" s="321"/>
      <c r="G344" s="205"/>
      <c r="H344" s="206"/>
      <c r="I344" s="206"/>
      <c r="J344" s="227">
        <f t="shared" si="30"/>
        <v>0</v>
      </c>
      <c r="K344" s="324"/>
      <c r="L344" s="229">
        <f t="shared" si="31"/>
        <v>0</v>
      </c>
      <c r="M344" s="248"/>
      <c r="N344" s="249">
        <f t="shared" si="32"/>
        <v>0</v>
      </c>
      <c r="O344" s="335"/>
      <c r="P344" s="216"/>
      <c r="Q344" s="217"/>
      <c r="R344" s="218"/>
      <c r="S344" s="133"/>
      <c r="T344" s="134"/>
      <c r="U344" s="135"/>
    </row>
    <row r="345" spans="1:21" ht="12.75">
      <c r="A345" s="150" t="s">
        <v>149</v>
      </c>
      <c r="B345" s="311"/>
      <c r="C345" s="299"/>
      <c r="D345" s="321"/>
      <c r="E345" s="205"/>
      <c r="F345" s="321"/>
      <c r="G345" s="205"/>
      <c r="H345" s="206"/>
      <c r="I345" s="206"/>
      <c r="J345" s="227">
        <f t="shared" si="30"/>
        <v>0</v>
      </c>
      <c r="K345" s="324"/>
      <c r="L345" s="229">
        <f t="shared" si="31"/>
        <v>0</v>
      </c>
      <c r="M345" s="248"/>
      <c r="N345" s="249">
        <f t="shared" si="32"/>
        <v>0</v>
      </c>
      <c r="O345" s="335"/>
      <c r="P345" s="216"/>
      <c r="Q345" s="217"/>
      <c r="R345" s="218"/>
      <c r="S345" s="133"/>
      <c r="T345" s="134"/>
      <c r="U345" s="135"/>
    </row>
    <row r="346" spans="1:21" ht="12.75">
      <c r="A346" s="150" t="s">
        <v>149</v>
      </c>
      <c r="B346" s="311"/>
      <c r="C346" s="299"/>
      <c r="D346" s="321"/>
      <c r="E346" s="205"/>
      <c r="F346" s="321"/>
      <c r="G346" s="205"/>
      <c r="H346" s="206"/>
      <c r="I346" s="206"/>
      <c r="J346" s="227">
        <f t="shared" si="30"/>
        <v>0</v>
      </c>
      <c r="K346" s="324"/>
      <c r="L346" s="229">
        <f t="shared" si="31"/>
        <v>0</v>
      </c>
      <c r="M346" s="248"/>
      <c r="N346" s="249">
        <f t="shared" si="32"/>
        <v>0</v>
      </c>
      <c r="O346" s="335"/>
      <c r="P346" s="216"/>
      <c r="Q346" s="217"/>
      <c r="R346" s="218"/>
      <c r="S346" s="133"/>
      <c r="T346" s="134"/>
      <c r="U346" s="135"/>
    </row>
    <row r="347" spans="1:21" ht="12.75">
      <c r="A347" s="150" t="s">
        <v>149</v>
      </c>
      <c r="B347" s="311"/>
      <c r="C347" s="299"/>
      <c r="D347" s="321"/>
      <c r="E347" s="205"/>
      <c r="F347" s="321"/>
      <c r="G347" s="205"/>
      <c r="H347" s="206"/>
      <c r="I347" s="206"/>
      <c r="J347" s="227">
        <f t="shared" si="30"/>
        <v>0</v>
      </c>
      <c r="K347" s="324"/>
      <c r="L347" s="229">
        <f t="shared" si="31"/>
        <v>0</v>
      </c>
      <c r="M347" s="248"/>
      <c r="N347" s="249">
        <f t="shared" si="32"/>
        <v>0</v>
      </c>
      <c r="O347" s="335"/>
      <c r="P347" s="216"/>
      <c r="Q347" s="217"/>
      <c r="R347" s="218"/>
      <c r="S347" s="133"/>
      <c r="T347" s="134"/>
      <c r="U347" s="135"/>
    </row>
    <row r="348" spans="1:21" ht="12.75">
      <c r="A348" s="150" t="s">
        <v>149</v>
      </c>
      <c r="B348" s="311"/>
      <c r="C348" s="299"/>
      <c r="D348" s="321"/>
      <c r="E348" s="205"/>
      <c r="F348" s="321"/>
      <c r="G348" s="205"/>
      <c r="H348" s="206"/>
      <c r="I348" s="206"/>
      <c r="J348" s="227">
        <f t="shared" si="30"/>
        <v>0</v>
      </c>
      <c r="K348" s="324"/>
      <c r="L348" s="229">
        <f t="shared" si="31"/>
        <v>0</v>
      </c>
      <c r="M348" s="248"/>
      <c r="N348" s="249">
        <f t="shared" si="32"/>
        <v>0</v>
      </c>
      <c r="O348" s="335"/>
      <c r="P348" s="216"/>
      <c r="Q348" s="217"/>
      <c r="R348" s="218"/>
      <c r="S348" s="133"/>
      <c r="T348" s="134"/>
      <c r="U348" s="135"/>
    </row>
    <row r="349" spans="1:21" ht="12.75">
      <c r="A349" s="150" t="s">
        <v>149</v>
      </c>
      <c r="B349" s="311"/>
      <c r="C349" s="299"/>
      <c r="D349" s="321"/>
      <c r="E349" s="205"/>
      <c r="F349" s="321"/>
      <c r="G349" s="205"/>
      <c r="H349" s="206"/>
      <c r="I349" s="206"/>
      <c r="J349" s="227">
        <f t="shared" si="30"/>
        <v>0</v>
      </c>
      <c r="K349" s="324"/>
      <c r="L349" s="229">
        <f t="shared" si="31"/>
        <v>0</v>
      </c>
      <c r="M349" s="248"/>
      <c r="N349" s="249">
        <f t="shared" si="32"/>
        <v>0</v>
      </c>
      <c r="O349" s="335"/>
      <c r="P349" s="216"/>
      <c r="Q349" s="217"/>
      <c r="R349" s="218"/>
      <c r="S349" s="133"/>
      <c r="T349" s="134"/>
      <c r="U349" s="135"/>
    </row>
    <row r="350" spans="1:21" ht="12.75">
      <c r="A350" s="150" t="s">
        <v>149</v>
      </c>
      <c r="B350" s="311"/>
      <c r="C350" s="299"/>
      <c r="D350" s="321"/>
      <c r="E350" s="205"/>
      <c r="F350" s="321"/>
      <c r="G350" s="205"/>
      <c r="H350" s="206"/>
      <c r="I350" s="206"/>
      <c r="J350" s="227">
        <f t="shared" si="30"/>
        <v>0</v>
      </c>
      <c r="K350" s="324"/>
      <c r="L350" s="229">
        <f t="shared" si="31"/>
        <v>0</v>
      </c>
      <c r="M350" s="248"/>
      <c r="N350" s="249">
        <f t="shared" si="32"/>
        <v>0</v>
      </c>
      <c r="O350" s="335"/>
      <c r="P350" s="216"/>
      <c r="Q350" s="217"/>
      <c r="R350" s="218"/>
      <c r="S350" s="133"/>
      <c r="T350" s="134"/>
      <c r="U350" s="135"/>
    </row>
    <row r="351" spans="1:21" ht="12.75">
      <c r="A351" s="150" t="s">
        <v>149</v>
      </c>
      <c r="B351" s="311"/>
      <c r="C351" s="299"/>
      <c r="D351" s="321"/>
      <c r="E351" s="205"/>
      <c r="F351" s="321"/>
      <c r="G351" s="205"/>
      <c r="H351" s="206"/>
      <c r="I351" s="206"/>
      <c r="J351" s="227">
        <f t="shared" si="30"/>
        <v>0</v>
      </c>
      <c r="K351" s="324"/>
      <c r="L351" s="229">
        <f t="shared" si="31"/>
        <v>0</v>
      </c>
      <c r="M351" s="248"/>
      <c r="N351" s="249">
        <f t="shared" si="32"/>
        <v>0</v>
      </c>
      <c r="O351" s="335"/>
      <c r="P351" s="216"/>
      <c r="Q351" s="217"/>
      <c r="R351" s="218"/>
      <c r="S351" s="133"/>
      <c r="T351" s="134"/>
      <c r="U351" s="135"/>
    </row>
    <row r="352" spans="1:21" ht="12.75">
      <c r="A352" s="150" t="s">
        <v>149</v>
      </c>
      <c r="B352" s="311"/>
      <c r="C352" s="299"/>
      <c r="D352" s="321"/>
      <c r="E352" s="205"/>
      <c r="F352" s="321"/>
      <c r="G352" s="205"/>
      <c r="H352" s="206"/>
      <c r="I352" s="206"/>
      <c r="J352" s="227">
        <f t="shared" si="30"/>
        <v>0</v>
      </c>
      <c r="K352" s="324"/>
      <c r="L352" s="229">
        <f t="shared" si="31"/>
        <v>0</v>
      </c>
      <c r="M352" s="248"/>
      <c r="N352" s="249">
        <f t="shared" si="32"/>
        <v>0</v>
      </c>
      <c r="O352" s="335"/>
      <c r="P352" s="216"/>
      <c r="Q352" s="217"/>
      <c r="R352" s="218"/>
      <c r="S352" s="133"/>
      <c r="T352" s="134"/>
      <c r="U352" s="135"/>
    </row>
    <row r="353" spans="1:21" ht="12.75">
      <c r="A353" s="150" t="s">
        <v>149</v>
      </c>
      <c r="B353" s="311"/>
      <c r="C353" s="299"/>
      <c r="D353" s="321"/>
      <c r="E353" s="205"/>
      <c r="F353" s="321"/>
      <c r="G353" s="205"/>
      <c r="H353" s="206"/>
      <c r="I353" s="206"/>
      <c r="J353" s="227">
        <f>H353-I353</f>
        <v>0</v>
      </c>
      <c r="K353" s="324"/>
      <c r="L353" s="229">
        <f>J353*K353</f>
        <v>0</v>
      </c>
      <c r="M353" s="248"/>
      <c r="N353" s="249">
        <f>L353+M353</f>
        <v>0</v>
      </c>
      <c r="O353" s="264"/>
      <c r="P353" s="219"/>
      <c r="Q353" s="220"/>
      <c r="R353" s="221"/>
      <c r="S353" s="138"/>
      <c r="T353" s="139"/>
      <c r="U353" s="207"/>
    </row>
    <row r="354" spans="1:21" ht="12.75">
      <c r="A354" s="150" t="s">
        <v>149</v>
      </c>
      <c r="B354" s="311"/>
      <c r="C354" s="299"/>
      <c r="D354" s="321"/>
      <c r="E354" s="205"/>
      <c r="F354" s="321"/>
      <c r="G354" s="205"/>
      <c r="H354" s="206"/>
      <c r="I354" s="206"/>
      <c r="J354" s="227">
        <f aca="true" t="shared" si="33" ref="J354:J389">H354-I354</f>
        <v>0</v>
      </c>
      <c r="K354" s="324"/>
      <c r="L354" s="229">
        <f aca="true" t="shared" si="34" ref="L354:L389">J354*K354</f>
        <v>0</v>
      </c>
      <c r="M354" s="248"/>
      <c r="N354" s="249">
        <f aca="true" t="shared" si="35" ref="N354:N388">L354+M354</f>
        <v>0</v>
      </c>
      <c r="O354" s="264"/>
      <c r="P354" s="219"/>
      <c r="Q354" s="220"/>
      <c r="R354" s="221"/>
      <c r="S354" s="138"/>
      <c r="T354" s="139"/>
      <c r="U354" s="207"/>
    </row>
    <row r="355" spans="1:21" ht="12.75">
      <c r="A355" s="150" t="s">
        <v>149</v>
      </c>
      <c r="B355" s="311"/>
      <c r="C355" s="299"/>
      <c r="D355" s="321"/>
      <c r="E355" s="205"/>
      <c r="F355" s="321"/>
      <c r="G355" s="205"/>
      <c r="H355" s="206"/>
      <c r="I355" s="206"/>
      <c r="J355" s="227">
        <f t="shared" si="33"/>
        <v>0</v>
      </c>
      <c r="K355" s="324"/>
      <c r="L355" s="229">
        <f t="shared" si="34"/>
        <v>0</v>
      </c>
      <c r="M355" s="248"/>
      <c r="N355" s="249">
        <f t="shared" si="35"/>
        <v>0</v>
      </c>
      <c r="O355" s="264"/>
      <c r="P355" s="219"/>
      <c r="Q355" s="220"/>
      <c r="R355" s="221"/>
      <c r="S355" s="138"/>
      <c r="T355" s="139"/>
      <c r="U355" s="207"/>
    </row>
    <row r="356" spans="1:21" ht="12.75">
      <c r="A356" s="150" t="s">
        <v>149</v>
      </c>
      <c r="B356" s="311"/>
      <c r="C356" s="299"/>
      <c r="D356" s="321"/>
      <c r="E356" s="205"/>
      <c r="F356" s="321"/>
      <c r="G356" s="205"/>
      <c r="H356" s="206"/>
      <c r="I356" s="206"/>
      <c r="J356" s="227">
        <f t="shared" si="33"/>
        <v>0</v>
      </c>
      <c r="K356" s="324"/>
      <c r="L356" s="229">
        <f t="shared" si="34"/>
        <v>0</v>
      </c>
      <c r="M356" s="248"/>
      <c r="N356" s="249">
        <f t="shared" si="35"/>
        <v>0</v>
      </c>
      <c r="O356" s="264"/>
      <c r="P356" s="219"/>
      <c r="Q356" s="220"/>
      <c r="R356" s="221"/>
      <c r="S356" s="138"/>
      <c r="T356" s="139"/>
      <c r="U356" s="207"/>
    </row>
    <row r="357" spans="1:21" ht="12.75">
      <c r="A357" s="150" t="s">
        <v>149</v>
      </c>
      <c r="B357" s="311"/>
      <c r="C357" s="299"/>
      <c r="D357" s="321"/>
      <c r="E357" s="205"/>
      <c r="F357" s="321"/>
      <c r="G357" s="205"/>
      <c r="H357" s="206"/>
      <c r="I357" s="206"/>
      <c r="J357" s="227">
        <f t="shared" si="33"/>
        <v>0</v>
      </c>
      <c r="K357" s="324"/>
      <c r="L357" s="229">
        <f t="shared" si="34"/>
        <v>0</v>
      </c>
      <c r="M357" s="248"/>
      <c r="N357" s="249">
        <f t="shared" si="35"/>
        <v>0</v>
      </c>
      <c r="O357" s="264"/>
      <c r="P357" s="219"/>
      <c r="Q357" s="220"/>
      <c r="R357" s="221"/>
      <c r="S357" s="138"/>
      <c r="T357" s="139"/>
      <c r="U357" s="207"/>
    </row>
    <row r="358" spans="1:21" ht="12.75">
      <c r="A358" s="150" t="s">
        <v>149</v>
      </c>
      <c r="B358" s="312"/>
      <c r="C358" s="301"/>
      <c r="D358" s="322"/>
      <c r="E358" s="302"/>
      <c r="F358" s="322"/>
      <c r="G358" s="205"/>
      <c r="H358" s="304"/>
      <c r="I358" s="304"/>
      <c r="J358" s="227">
        <f t="shared" si="33"/>
        <v>0</v>
      </c>
      <c r="K358" s="325"/>
      <c r="L358" s="229">
        <f t="shared" si="34"/>
        <v>0</v>
      </c>
      <c r="M358" s="251"/>
      <c r="N358" s="249">
        <f t="shared" si="35"/>
        <v>0</v>
      </c>
      <c r="O358" s="265"/>
      <c r="P358" s="219"/>
      <c r="Q358" s="220"/>
      <c r="R358" s="221"/>
      <c r="S358" s="138"/>
      <c r="T358" s="139"/>
      <c r="U358" s="207"/>
    </row>
    <row r="359" spans="1:21" ht="12.75">
      <c r="A359" s="150" t="s">
        <v>149</v>
      </c>
      <c r="B359" s="313"/>
      <c r="C359" s="299"/>
      <c r="D359" s="321"/>
      <c r="E359" s="205"/>
      <c r="F359" s="321"/>
      <c r="G359" s="205"/>
      <c r="H359" s="206"/>
      <c r="I359" s="206"/>
      <c r="J359" s="227">
        <f t="shared" si="33"/>
        <v>0</v>
      </c>
      <c r="K359" s="324"/>
      <c r="L359" s="229">
        <f t="shared" si="34"/>
        <v>0</v>
      </c>
      <c r="M359" s="248"/>
      <c r="N359" s="249">
        <f t="shared" si="35"/>
        <v>0</v>
      </c>
      <c r="O359" s="264"/>
      <c r="P359" s="219"/>
      <c r="Q359" s="220"/>
      <c r="R359" s="221"/>
      <c r="S359" s="138"/>
      <c r="T359" s="139"/>
      <c r="U359" s="207"/>
    </row>
    <row r="360" spans="1:21" ht="12.75">
      <c r="A360" s="150" t="s">
        <v>149</v>
      </c>
      <c r="B360" s="313"/>
      <c r="C360" s="299"/>
      <c r="D360" s="321"/>
      <c r="E360" s="205"/>
      <c r="F360" s="321"/>
      <c r="G360" s="205"/>
      <c r="H360" s="206"/>
      <c r="I360" s="206"/>
      <c r="J360" s="227">
        <f t="shared" si="33"/>
        <v>0</v>
      </c>
      <c r="K360" s="324"/>
      <c r="L360" s="229">
        <f t="shared" si="34"/>
        <v>0</v>
      </c>
      <c r="M360" s="248"/>
      <c r="N360" s="249">
        <f t="shared" si="35"/>
        <v>0</v>
      </c>
      <c r="O360" s="264"/>
      <c r="P360" s="219"/>
      <c r="Q360" s="220"/>
      <c r="R360" s="221"/>
      <c r="S360" s="138"/>
      <c r="T360" s="139"/>
      <c r="U360" s="207"/>
    </row>
    <row r="361" spans="1:21" ht="12.75">
      <c r="A361" s="150" t="s">
        <v>149</v>
      </c>
      <c r="B361" s="313"/>
      <c r="C361" s="299"/>
      <c r="D361" s="321"/>
      <c r="E361" s="205"/>
      <c r="F361" s="321"/>
      <c r="G361" s="205"/>
      <c r="H361" s="206"/>
      <c r="I361" s="206"/>
      <c r="J361" s="227">
        <f t="shared" si="33"/>
        <v>0</v>
      </c>
      <c r="K361" s="324"/>
      <c r="L361" s="229">
        <f t="shared" si="34"/>
        <v>0</v>
      </c>
      <c r="M361" s="248"/>
      <c r="N361" s="249">
        <f t="shared" si="35"/>
        <v>0</v>
      </c>
      <c r="O361" s="264"/>
      <c r="P361" s="219"/>
      <c r="Q361" s="220"/>
      <c r="R361" s="221"/>
      <c r="S361" s="138"/>
      <c r="T361" s="139"/>
      <c r="U361" s="207"/>
    </row>
    <row r="362" spans="1:21" ht="12.75">
      <c r="A362" s="150" t="s">
        <v>149</v>
      </c>
      <c r="B362" s="311"/>
      <c r="C362" s="299"/>
      <c r="D362" s="321"/>
      <c r="E362" s="205"/>
      <c r="F362" s="321"/>
      <c r="G362" s="205"/>
      <c r="H362" s="206"/>
      <c r="I362" s="206"/>
      <c r="J362" s="227">
        <f t="shared" si="33"/>
        <v>0</v>
      </c>
      <c r="K362" s="324"/>
      <c r="L362" s="229">
        <f t="shared" si="34"/>
        <v>0</v>
      </c>
      <c r="M362" s="248"/>
      <c r="N362" s="249">
        <f t="shared" si="35"/>
        <v>0</v>
      </c>
      <c r="O362" s="264"/>
      <c r="P362" s="219"/>
      <c r="Q362" s="220"/>
      <c r="R362" s="221"/>
      <c r="S362" s="138"/>
      <c r="T362" s="139"/>
      <c r="U362" s="207"/>
    </row>
    <row r="363" spans="1:21" ht="12.75">
      <c r="A363" s="150" t="s">
        <v>149</v>
      </c>
      <c r="B363" s="311"/>
      <c r="C363" s="299"/>
      <c r="D363" s="321"/>
      <c r="E363" s="205"/>
      <c r="F363" s="321"/>
      <c r="G363" s="205"/>
      <c r="H363" s="206"/>
      <c r="I363" s="206"/>
      <c r="J363" s="227">
        <f t="shared" si="33"/>
        <v>0</v>
      </c>
      <c r="K363" s="324"/>
      <c r="L363" s="229">
        <f t="shared" si="34"/>
        <v>0</v>
      </c>
      <c r="M363" s="248"/>
      <c r="N363" s="249">
        <f t="shared" si="35"/>
        <v>0</v>
      </c>
      <c r="O363" s="264"/>
      <c r="P363" s="219"/>
      <c r="Q363" s="220"/>
      <c r="R363" s="221"/>
      <c r="S363" s="138"/>
      <c r="T363" s="139"/>
      <c r="U363" s="207"/>
    </row>
    <row r="364" spans="1:21" ht="12.75">
      <c r="A364" s="150" t="s">
        <v>149</v>
      </c>
      <c r="B364" s="311"/>
      <c r="C364" s="299"/>
      <c r="D364" s="321"/>
      <c r="E364" s="205"/>
      <c r="F364" s="321"/>
      <c r="G364" s="205"/>
      <c r="H364" s="206"/>
      <c r="I364" s="206"/>
      <c r="J364" s="227">
        <f t="shared" si="33"/>
        <v>0</v>
      </c>
      <c r="K364" s="324"/>
      <c r="L364" s="229">
        <f t="shared" si="34"/>
        <v>0</v>
      </c>
      <c r="M364" s="248"/>
      <c r="N364" s="249">
        <f t="shared" si="35"/>
        <v>0</v>
      </c>
      <c r="O364" s="264"/>
      <c r="P364" s="219"/>
      <c r="Q364" s="220"/>
      <c r="R364" s="221"/>
      <c r="S364" s="138"/>
      <c r="T364" s="139"/>
      <c r="U364" s="207"/>
    </row>
    <row r="365" spans="1:21" ht="12.75">
      <c r="A365" s="150" t="s">
        <v>149</v>
      </c>
      <c r="B365" s="311"/>
      <c r="C365" s="299"/>
      <c r="D365" s="321"/>
      <c r="E365" s="205"/>
      <c r="F365" s="321"/>
      <c r="G365" s="205"/>
      <c r="H365" s="206"/>
      <c r="I365" s="206"/>
      <c r="J365" s="227">
        <f t="shared" si="33"/>
        <v>0</v>
      </c>
      <c r="K365" s="324"/>
      <c r="L365" s="229">
        <f t="shared" si="34"/>
        <v>0</v>
      </c>
      <c r="M365" s="248"/>
      <c r="N365" s="249">
        <f t="shared" si="35"/>
        <v>0</v>
      </c>
      <c r="O365" s="264"/>
      <c r="P365" s="219"/>
      <c r="Q365" s="220"/>
      <c r="R365" s="221"/>
      <c r="S365" s="138"/>
      <c r="T365" s="139"/>
      <c r="U365" s="207"/>
    </row>
    <row r="366" spans="1:21" ht="12.75">
      <c r="A366" s="150" t="s">
        <v>149</v>
      </c>
      <c r="B366" s="311"/>
      <c r="C366" s="299"/>
      <c r="D366" s="321"/>
      <c r="E366" s="205"/>
      <c r="F366" s="321"/>
      <c r="G366" s="205"/>
      <c r="H366" s="206"/>
      <c r="I366" s="206"/>
      <c r="J366" s="227">
        <f t="shared" si="33"/>
        <v>0</v>
      </c>
      <c r="K366" s="324"/>
      <c r="L366" s="229">
        <f t="shared" si="34"/>
        <v>0</v>
      </c>
      <c r="M366" s="248"/>
      <c r="N366" s="249">
        <f t="shared" si="35"/>
        <v>0</v>
      </c>
      <c r="O366" s="264"/>
      <c r="P366" s="219"/>
      <c r="Q366" s="220"/>
      <c r="R366" s="221"/>
      <c r="S366" s="138"/>
      <c r="T366" s="139"/>
      <c r="U366" s="207"/>
    </row>
    <row r="367" spans="1:21" ht="12.75">
      <c r="A367" s="150" t="s">
        <v>149</v>
      </c>
      <c r="B367" s="311"/>
      <c r="C367" s="299"/>
      <c r="D367" s="321"/>
      <c r="E367" s="205"/>
      <c r="F367" s="321"/>
      <c r="G367" s="205"/>
      <c r="H367" s="206"/>
      <c r="I367" s="206"/>
      <c r="J367" s="227">
        <f t="shared" si="33"/>
        <v>0</v>
      </c>
      <c r="K367" s="324"/>
      <c r="L367" s="229">
        <f t="shared" si="34"/>
        <v>0</v>
      </c>
      <c r="M367" s="248"/>
      <c r="N367" s="249">
        <f t="shared" si="35"/>
        <v>0</v>
      </c>
      <c r="O367" s="264"/>
      <c r="P367" s="219"/>
      <c r="Q367" s="220"/>
      <c r="R367" s="221"/>
      <c r="S367" s="138"/>
      <c r="T367" s="139"/>
      <c r="U367" s="207"/>
    </row>
    <row r="368" spans="1:21" ht="12.75">
      <c r="A368" s="150" t="s">
        <v>149</v>
      </c>
      <c r="B368" s="311"/>
      <c r="C368" s="299"/>
      <c r="D368" s="321"/>
      <c r="E368" s="205"/>
      <c r="F368" s="321"/>
      <c r="G368" s="205"/>
      <c r="H368" s="206"/>
      <c r="I368" s="206"/>
      <c r="J368" s="227">
        <f t="shared" si="33"/>
        <v>0</v>
      </c>
      <c r="K368" s="324"/>
      <c r="L368" s="229">
        <f t="shared" si="34"/>
        <v>0</v>
      </c>
      <c r="M368" s="248"/>
      <c r="N368" s="249">
        <f t="shared" si="35"/>
        <v>0</v>
      </c>
      <c r="O368" s="264"/>
      <c r="P368" s="219"/>
      <c r="Q368" s="220"/>
      <c r="R368" s="221"/>
      <c r="S368" s="138"/>
      <c r="T368" s="139"/>
      <c r="U368" s="207"/>
    </row>
    <row r="369" spans="1:21" ht="12.75">
      <c r="A369" s="150" t="s">
        <v>149</v>
      </c>
      <c r="B369" s="312"/>
      <c r="C369" s="301"/>
      <c r="D369" s="322"/>
      <c r="E369" s="302"/>
      <c r="F369" s="322"/>
      <c r="G369" s="205"/>
      <c r="H369" s="304"/>
      <c r="I369" s="304"/>
      <c r="J369" s="227">
        <f t="shared" si="33"/>
        <v>0</v>
      </c>
      <c r="K369" s="325"/>
      <c r="L369" s="229">
        <f t="shared" si="34"/>
        <v>0</v>
      </c>
      <c r="M369" s="251"/>
      <c r="N369" s="249">
        <f t="shared" si="35"/>
        <v>0</v>
      </c>
      <c r="O369" s="265"/>
      <c r="P369" s="219"/>
      <c r="Q369" s="220"/>
      <c r="R369" s="221"/>
      <c r="S369" s="138"/>
      <c r="T369" s="139"/>
      <c r="U369" s="207"/>
    </row>
    <row r="370" spans="1:21" ht="12.75">
      <c r="A370" s="150" t="s">
        <v>149</v>
      </c>
      <c r="B370" s="313"/>
      <c r="C370" s="299"/>
      <c r="D370" s="321"/>
      <c r="E370" s="205"/>
      <c r="F370" s="321"/>
      <c r="G370" s="205"/>
      <c r="H370" s="206"/>
      <c r="I370" s="206"/>
      <c r="J370" s="227">
        <f t="shared" si="33"/>
        <v>0</v>
      </c>
      <c r="K370" s="324"/>
      <c r="L370" s="229">
        <f t="shared" si="34"/>
        <v>0</v>
      </c>
      <c r="M370" s="248"/>
      <c r="N370" s="249">
        <f t="shared" si="35"/>
        <v>0</v>
      </c>
      <c r="O370" s="264"/>
      <c r="P370" s="219"/>
      <c r="Q370" s="220"/>
      <c r="R370" s="221"/>
      <c r="S370" s="138"/>
      <c r="T370" s="139"/>
      <c r="U370" s="207"/>
    </row>
    <row r="371" spans="1:21" ht="12.75">
      <c r="A371" s="150" t="s">
        <v>149</v>
      </c>
      <c r="B371" s="313"/>
      <c r="C371" s="299"/>
      <c r="D371" s="321"/>
      <c r="E371" s="205"/>
      <c r="F371" s="321"/>
      <c r="G371" s="205"/>
      <c r="H371" s="206"/>
      <c r="I371" s="206"/>
      <c r="J371" s="227">
        <f t="shared" si="33"/>
        <v>0</v>
      </c>
      <c r="K371" s="324"/>
      <c r="L371" s="229">
        <f t="shared" si="34"/>
        <v>0</v>
      </c>
      <c r="M371" s="248"/>
      <c r="N371" s="249">
        <f t="shared" si="35"/>
        <v>0</v>
      </c>
      <c r="O371" s="264"/>
      <c r="P371" s="219"/>
      <c r="Q371" s="220"/>
      <c r="R371" s="221"/>
      <c r="S371" s="138"/>
      <c r="T371" s="139"/>
      <c r="U371" s="207"/>
    </row>
    <row r="372" spans="1:21" ht="12.75">
      <c r="A372" s="150" t="s">
        <v>149</v>
      </c>
      <c r="B372" s="313"/>
      <c r="C372" s="299"/>
      <c r="D372" s="321"/>
      <c r="E372" s="205"/>
      <c r="F372" s="321"/>
      <c r="G372" s="205"/>
      <c r="H372" s="206"/>
      <c r="I372" s="206"/>
      <c r="J372" s="227">
        <f t="shared" si="33"/>
        <v>0</v>
      </c>
      <c r="K372" s="324"/>
      <c r="L372" s="229">
        <f t="shared" si="34"/>
        <v>0</v>
      </c>
      <c r="M372" s="248"/>
      <c r="N372" s="249">
        <f t="shared" si="35"/>
        <v>0</v>
      </c>
      <c r="O372" s="264"/>
      <c r="P372" s="219"/>
      <c r="Q372" s="220"/>
      <c r="R372" s="221"/>
      <c r="S372" s="138"/>
      <c r="T372" s="139"/>
      <c r="U372" s="207"/>
    </row>
    <row r="373" spans="1:21" ht="12.75">
      <c r="A373" s="150" t="s">
        <v>149</v>
      </c>
      <c r="B373" s="313"/>
      <c r="C373" s="299"/>
      <c r="D373" s="321"/>
      <c r="E373" s="205"/>
      <c r="F373" s="321"/>
      <c r="G373" s="205"/>
      <c r="H373" s="206"/>
      <c r="I373" s="206"/>
      <c r="J373" s="227">
        <f t="shared" si="33"/>
        <v>0</v>
      </c>
      <c r="K373" s="324"/>
      <c r="L373" s="229">
        <f t="shared" si="34"/>
        <v>0</v>
      </c>
      <c r="M373" s="248"/>
      <c r="N373" s="249">
        <f t="shared" si="35"/>
        <v>0</v>
      </c>
      <c r="O373" s="264"/>
      <c r="P373" s="219"/>
      <c r="Q373" s="220"/>
      <c r="R373" s="221"/>
      <c r="S373" s="138"/>
      <c r="T373" s="139"/>
      <c r="U373" s="207"/>
    </row>
    <row r="374" spans="1:21" ht="12.75">
      <c r="A374" s="150" t="s">
        <v>149</v>
      </c>
      <c r="B374" s="313"/>
      <c r="C374" s="299"/>
      <c r="D374" s="321"/>
      <c r="E374" s="205"/>
      <c r="F374" s="321"/>
      <c r="G374" s="205"/>
      <c r="H374" s="206"/>
      <c r="I374" s="206"/>
      <c r="J374" s="227">
        <f t="shared" si="33"/>
        <v>0</v>
      </c>
      <c r="K374" s="324"/>
      <c r="L374" s="229">
        <f t="shared" si="34"/>
        <v>0</v>
      </c>
      <c r="M374" s="248"/>
      <c r="N374" s="249">
        <f t="shared" si="35"/>
        <v>0</v>
      </c>
      <c r="O374" s="264"/>
      <c r="P374" s="219"/>
      <c r="Q374" s="220"/>
      <c r="R374" s="221"/>
      <c r="S374" s="138"/>
      <c r="T374" s="139"/>
      <c r="U374" s="207"/>
    </row>
    <row r="375" spans="1:21" ht="12.75">
      <c r="A375" s="150" t="s">
        <v>149</v>
      </c>
      <c r="B375" s="313"/>
      <c r="C375" s="299"/>
      <c r="D375" s="321"/>
      <c r="E375" s="205"/>
      <c r="F375" s="321"/>
      <c r="G375" s="205"/>
      <c r="H375" s="206"/>
      <c r="I375" s="206"/>
      <c r="J375" s="227">
        <f t="shared" si="33"/>
        <v>0</v>
      </c>
      <c r="K375" s="324"/>
      <c r="L375" s="229">
        <f t="shared" si="34"/>
        <v>0</v>
      </c>
      <c r="M375" s="248"/>
      <c r="N375" s="249">
        <f t="shared" si="35"/>
        <v>0</v>
      </c>
      <c r="O375" s="264"/>
      <c r="P375" s="219"/>
      <c r="Q375" s="220"/>
      <c r="R375" s="221"/>
      <c r="S375" s="138"/>
      <c r="T375" s="139"/>
      <c r="U375" s="207"/>
    </row>
    <row r="376" spans="1:21" ht="12.75">
      <c r="A376" s="150" t="s">
        <v>149</v>
      </c>
      <c r="B376" s="311"/>
      <c r="C376" s="299"/>
      <c r="D376" s="321"/>
      <c r="E376" s="205"/>
      <c r="F376" s="321"/>
      <c r="G376" s="205"/>
      <c r="H376" s="206"/>
      <c r="I376" s="206"/>
      <c r="J376" s="227">
        <f t="shared" si="33"/>
        <v>0</v>
      </c>
      <c r="K376" s="324"/>
      <c r="L376" s="229">
        <f t="shared" si="34"/>
        <v>0</v>
      </c>
      <c r="M376" s="248"/>
      <c r="N376" s="249">
        <f t="shared" si="35"/>
        <v>0</v>
      </c>
      <c r="O376" s="264"/>
      <c r="P376" s="219"/>
      <c r="Q376" s="220"/>
      <c r="R376" s="221"/>
      <c r="S376" s="138"/>
      <c r="T376" s="139"/>
      <c r="U376" s="207"/>
    </row>
    <row r="377" spans="1:21" ht="12.75">
      <c r="A377" s="150" t="s">
        <v>149</v>
      </c>
      <c r="B377" s="311"/>
      <c r="C377" s="299"/>
      <c r="D377" s="321"/>
      <c r="E377" s="205"/>
      <c r="F377" s="321"/>
      <c r="G377" s="205"/>
      <c r="H377" s="206"/>
      <c r="I377" s="206"/>
      <c r="J377" s="227">
        <f t="shared" si="33"/>
        <v>0</v>
      </c>
      <c r="K377" s="324"/>
      <c r="L377" s="229">
        <f t="shared" si="34"/>
        <v>0</v>
      </c>
      <c r="M377" s="248"/>
      <c r="N377" s="249">
        <f t="shared" si="35"/>
        <v>0</v>
      </c>
      <c r="O377" s="264"/>
      <c r="P377" s="219"/>
      <c r="Q377" s="220"/>
      <c r="R377" s="221"/>
      <c r="S377" s="138"/>
      <c r="T377" s="139"/>
      <c r="U377" s="207"/>
    </row>
    <row r="378" spans="1:21" ht="12.75">
      <c r="A378" s="150" t="s">
        <v>149</v>
      </c>
      <c r="B378" s="311"/>
      <c r="C378" s="299"/>
      <c r="D378" s="321"/>
      <c r="E378" s="205"/>
      <c r="F378" s="321"/>
      <c r="G378" s="205"/>
      <c r="H378" s="206"/>
      <c r="I378" s="206"/>
      <c r="J378" s="227">
        <f t="shared" si="33"/>
        <v>0</v>
      </c>
      <c r="K378" s="324"/>
      <c r="L378" s="229">
        <f t="shared" si="34"/>
        <v>0</v>
      </c>
      <c r="M378" s="248"/>
      <c r="N378" s="249">
        <f t="shared" si="35"/>
        <v>0</v>
      </c>
      <c r="O378" s="264"/>
      <c r="P378" s="219"/>
      <c r="Q378" s="220"/>
      <c r="R378" s="221"/>
      <c r="S378" s="138"/>
      <c r="T378" s="139"/>
      <c r="U378" s="207"/>
    </row>
    <row r="379" spans="1:21" ht="12.75">
      <c r="A379" s="150" t="s">
        <v>149</v>
      </c>
      <c r="B379" s="312"/>
      <c r="C379" s="301"/>
      <c r="D379" s="322"/>
      <c r="E379" s="302"/>
      <c r="F379" s="322"/>
      <c r="G379" s="302"/>
      <c r="H379" s="304"/>
      <c r="I379" s="304"/>
      <c r="J379" s="227">
        <f t="shared" si="33"/>
        <v>0</v>
      </c>
      <c r="K379" s="325"/>
      <c r="L379" s="229">
        <f t="shared" si="34"/>
        <v>0</v>
      </c>
      <c r="M379" s="251"/>
      <c r="N379" s="249">
        <f t="shared" si="35"/>
        <v>0</v>
      </c>
      <c r="O379" s="265"/>
      <c r="P379" s="219"/>
      <c r="Q379" s="220"/>
      <c r="R379" s="221"/>
      <c r="S379" s="138"/>
      <c r="T379" s="139"/>
      <c r="U379" s="207"/>
    </row>
    <row r="380" spans="1:21" ht="12.75">
      <c r="A380" s="150" t="s">
        <v>149</v>
      </c>
      <c r="B380" s="313"/>
      <c r="C380" s="299"/>
      <c r="D380" s="321"/>
      <c r="E380" s="205"/>
      <c r="F380" s="321"/>
      <c r="G380" s="205"/>
      <c r="H380" s="206"/>
      <c r="I380" s="206"/>
      <c r="J380" s="227">
        <f t="shared" si="33"/>
        <v>0</v>
      </c>
      <c r="K380" s="324"/>
      <c r="L380" s="229">
        <f t="shared" si="34"/>
        <v>0</v>
      </c>
      <c r="M380" s="248"/>
      <c r="N380" s="249">
        <f t="shared" si="35"/>
        <v>0</v>
      </c>
      <c r="O380" s="264"/>
      <c r="P380" s="219"/>
      <c r="Q380" s="220"/>
      <c r="R380" s="221"/>
      <c r="S380" s="138"/>
      <c r="T380" s="139"/>
      <c r="U380" s="207"/>
    </row>
    <row r="381" spans="1:21" ht="12.75">
      <c r="A381" s="150" t="s">
        <v>149</v>
      </c>
      <c r="B381" s="311"/>
      <c r="C381" s="299"/>
      <c r="D381" s="321"/>
      <c r="E381" s="205"/>
      <c r="F381" s="321"/>
      <c r="G381" s="205"/>
      <c r="H381" s="206"/>
      <c r="I381" s="206"/>
      <c r="J381" s="227">
        <f t="shared" si="33"/>
        <v>0</v>
      </c>
      <c r="K381" s="324"/>
      <c r="L381" s="229">
        <f t="shared" si="34"/>
        <v>0</v>
      </c>
      <c r="M381" s="248"/>
      <c r="N381" s="249">
        <f t="shared" si="35"/>
        <v>0</v>
      </c>
      <c r="O381" s="264"/>
      <c r="P381" s="219"/>
      <c r="Q381" s="220"/>
      <c r="R381" s="221"/>
      <c r="S381" s="138"/>
      <c r="T381" s="139"/>
      <c r="U381" s="207"/>
    </row>
    <row r="382" spans="1:21" ht="12.75">
      <c r="A382" s="150" t="s">
        <v>149</v>
      </c>
      <c r="B382" s="311"/>
      <c r="C382" s="299"/>
      <c r="D382" s="321"/>
      <c r="E382" s="205"/>
      <c r="F382" s="321"/>
      <c r="G382" s="205"/>
      <c r="H382" s="206"/>
      <c r="I382" s="206"/>
      <c r="J382" s="227">
        <f t="shared" si="33"/>
        <v>0</v>
      </c>
      <c r="K382" s="324"/>
      <c r="L382" s="229">
        <f t="shared" si="34"/>
        <v>0</v>
      </c>
      <c r="M382" s="248"/>
      <c r="N382" s="249">
        <f t="shared" si="35"/>
        <v>0</v>
      </c>
      <c r="O382" s="264"/>
      <c r="P382" s="219"/>
      <c r="Q382" s="220"/>
      <c r="R382" s="221"/>
      <c r="S382" s="138"/>
      <c r="T382" s="139"/>
      <c r="U382" s="207"/>
    </row>
    <row r="383" spans="1:21" ht="12.75">
      <c r="A383" s="150" t="s">
        <v>149</v>
      </c>
      <c r="B383" s="311"/>
      <c r="C383" s="299"/>
      <c r="D383" s="321"/>
      <c r="E383" s="205"/>
      <c r="F383" s="321"/>
      <c r="G383" s="205"/>
      <c r="H383" s="206"/>
      <c r="I383" s="206"/>
      <c r="J383" s="227">
        <f t="shared" si="33"/>
        <v>0</v>
      </c>
      <c r="K383" s="324"/>
      <c r="L383" s="229">
        <f t="shared" si="34"/>
        <v>0</v>
      </c>
      <c r="M383" s="248"/>
      <c r="N383" s="249">
        <f t="shared" si="35"/>
        <v>0</v>
      </c>
      <c r="O383" s="264"/>
      <c r="P383" s="219"/>
      <c r="Q383" s="220"/>
      <c r="R383" s="221"/>
      <c r="S383" s="138"/>
      <c r="T383" s="139"/>
      <c r="U383" s="207"/>
    </row>
    <row r="384" spans="1:21" ht="12.75">
      <c r="A384" s="150" t="s">
        <v>149</v>
      </c>
      <c r="B384" s="312"/>
      <c r="C384" s="301"/>
      <c r="D384" s="322"/>
      <c r="E384" s="302"/>
      <c r="F384" s="322"/>
      <c r="G384" s="302"/>
      <c r="H384" s="304"/>
      <c r="I384" s="304"/>
      <c r="J384" s="227">
        <f t="shared" si="33"/>
        <v>0</v>
      </c>
      <c r="K384" s="325"/>
      <c r="L384" s="229">
        <f t="shared" si="34"/>
        <v>0</v>
      </c>
      <c r="M384" s="251"/>
      <c r="N384" s="249">
        <f t="shared" si="35"/>
        <v>0</v>
      </c>
      <c r="O384" s="265"/>
      <c r="P384" s="219"/>
      <c r="Q384" s="220"/>
      <c r="R384" s="221"/>
      <c r="S384" s="138"/>
      <c r="T384" s="139"/>
      <c r="U384" s="207"/>
    </row>
    <row r="385" spans="1:21" ht="12.75">
      <c r="A385" s="150" t="s">
        <v>149</v>
      </c>
      <c r="B385" s="311"/>
      <c r="C385" s="299"/>
      <c r="D385" s="321"/>
      <c r="E385" s="205"/>
      <c r="F385" s="321"/>
      <c r="G385" s="205"/>
      <c r="H385" s="206"/>
      <c r="I385" s="206"/>
      <c r="J385" s="227">
        <f t="shared" si="33"/>
        <v>0</v>
      </c>
      <c r="K385" s="324"/>
      <c r="L385" s="229">
        <f t="shared" si="34"/>
        <v>0</v>
      </c>
      <c r="M385" s="248"/>
      <c r="N385" s="249">
        <f t="shared" si="35"/>
        <v>0</v>
      </c>
      <c r="O385" s="264"/>
      <c r="P385" s="219"/>
      <c r="Q385" s="220"/>
      <c r="R385" s="221"/>
      <c r="S385" s="138"/>
      <c r="T385" s="139"/>
      <c r="U385" s="207"/>
    </row>
    <row r="386" spans="1:21" ht="12.75">
      <c r="A386" s="150" t="s">
        <v>149</v>
      </c>
      <c r="B386" s="311"/>
      <c r="C386" s="299"/>
      <c r="D386" s="321"/>
      <c r="E386" s="205"/>
      <c r="F386" s="321"/>
      <c r="G386" s="205"/>
      <c r="H386" s="206"/>
      <c r="I386" s="206"/>
      <c r="J386" s="227">
        <f t="shared" si="33"/>
        <v>0</v>
      </c>
      <c r="K386" s="324"/>
      <c r="L386" s="229">
        <f t="shared" si="34"/>
        <v>0</v>
      </c>
      <c r="M386" s="248"/>
      <c r="N386" s="249">
        <f t="shared" si="35"/>
        <v>0</v>
      </c>
      <c r="O386" s="264"/>
      <c r="P386" s="219"/>
      <c r="Q386" s="220"/>
      <c r="R386" s="221"/>
      <c r="S386" s="138"/>
      <c r="T386" s="139"/>
      <c r="U386" s="207"/>
    </row>
    <row r="387" spans="1:21" ht="12.75">
      <c r="A387" s="150" t="s">
        <v>149</v>
      </c>
      <c r="B387" s="311"/>
      <c r="C387" s="299"/>
      <c r="D387" s="321"/>
      <c r="E387" s="205"/>
      <c r="F387" s="321"/>
      <c r="G387" s="205"/>
      <c r="H387" s="206"/>
      <c r="I387" s="206"/>
      <c r="J387" s="227">
        <f t="shared" si="33"/>
        <v>0</v>
      </c>
      <c r="K387" s="324"/>
      <c r="L387" s="229">
        <f t="shared" si="34"/>
        <v>0</v>
      </c>
      <c r="M387" s="248"/>
      <c r="N387" s="249">
        <f t="shared" si="35"/>
        <v>0</v>
      </c>
      <c r="O387" s="264"/>
      <c r="P387" s="219"/>
      <c r="Q387" s="220"/>
      <c r="R387" s="221"/>
      <c r="S387" s="138"/>
      <c r="T387" s="139"/>
      <c r="U387" s="207"/>
    </row>
    <row r="388" spans="1:21" ht="12.75">
      <c r="A388" s="150" t="s">
        <v>149</v>
      </c>
      <c r="B388" s="311"/>
      <c r="C388" s="299"/>
      <c r="D388" s="321"/>
      <c r="E388" s="205"/>
      <c r="F388" s="321"/>
      <c r="G388" s="205"/>
      <c r="H388" s="206"/>
      <c r="I388" s="206"/>
      <c r="J388" s="227">
        <f t="shared" si="33"/>
        <v>0</v>
      </c>
      <c r="K388" s="324"/>
      <c r="L388" s="229">
        <f t="shared" si="34"/>
        <v>0</v>
      </c>
      <c r="M388" s="248"/>
      <c r="N388" s="249">
        <f t="shared" si="35"/>
        <v>0</v>
      </c>
      <c r="O388" s="264"/>
      <c r="P388" s="219"/>
      <c r="Q388" s="220"/>
      <c r="R388" s="221"/>
      <c r="S388" s="138"/>
      <c r="T388" s="139"/>
      <c r="U388" s="207"/>
    </row>
    <row r="389" spans="1:21" ht="12.75">
      <c r="A389" s="151" t="s">
        <v>149</v>
      </c>
      <c r="B389" s="314"/>
      <c r="C389" s="306"/>
      <c r="D389" s="323"/>
      <c r="E389" s="308"/>
      <c r="F389" s="323"/>
      <c r="G389" s="308"/>
      <c r="H389" s="310"/>
      <c r="I389" s="310"/>
      <c r="J389" s="227">
        <f t="shared" si="33"/>
        <v>0</v>
      </c>
      <c r="K389" s="326"/>
      <c r="L389" s="229">
        <f t="shared" si="34"/>
        <v>0</v>
      </c>
      <c r="M389" s="248"/>
      <c r="N389" s="249">
        <f>L389+M389</f>
        <v>0</v>
      </c>
      <c r="O389" s="264"/>
      <c r="P389" s="219"/>
      <c r="Q389" s="220"/>
      <c r="R389" s="221"/>
      <c r="S389" s="138"/>
      <c r="T389" s="139"/>
      <c r="U389" s="207"/>
    </row>
    <row r="390" spans="1:21" s="149" customFormat="1" ht="13.5" thickBot="1">
      <c r="A390" s="141" t="str">
        <f>A336</f>
        <v>Sous total</v>
      </c>
      <c r="B390" s="163"/>
      <c r="C390" s="142"/>
      <c r="D390" s="177"/>
      <c r="E390" s="144"/>
      <c r="F390" s="177"/>
      <c r="G390" s="178"/>
      <c r="H390" s="178"/>
      <c r="I390" s="178"/>
      <c r="J390" s="179"/>
      <c r="K390" s="179"/>
      <c r="L390" s="146">
        <f>SUM(L340:L389)</f>
        <v>0</v>
      </c>
      <c r="M390" s="290">
        <f>SUM(M340:M389)</f>
        <v>0</v>
      </c>
      <c r="N390" s="286">
        <f>SUM(N340:N389)</f>
        <v>0</v>
      </c>
      <c r="O390" s="266"/>
      <c r="P390" s="222">
        <f>SUM(P340:P389)</f>
        <v>0</v>
      </c>
      <c r="Q390" s="284">
        <f>SUM(Q340:Q389)</f>
        <v>0</v>
      </c>
      <c r="R390" s="223"/>
      <c r="S390" s="147">
        <f>SUM(S340:S389)</f>
        <v>0</v>
      </c>
      <c r="T390" s="285">
        <f>SUM(T340:T389)</f>
        <v>0</v>
      </c>
      <c r="U390" s="148"/>
    </row>
    <row r="391" spans="2:21" ht="14.25" thickBot="1" thickTop="1">
      <c r="B391" s="353" t="s">
        <v>84</v>
      </c>
      <c r="C391" s="354"/>
      <c r="D391" s="354"/>
      <c r="E391" s="354"/>
      <c r="F391" s="354"/>
      <c r="G391" s="354"/>
      <c r="H391" s="354"/>
      <c r="I391" s="354"/>
      <c r="J391" s="354"/>
      <c r="K391" s="356"/>
      <c r="M391" s="357" t="s">
        <v>140</v>
      </c>
      <c r="N391" s="358"/>
      <c r="O391" s="359"/>
      <c r="P391" s="345" t="s">
        <v>161</v>
      </c>
      <c r="Q391" s="346"/>
      <c r="R391" s="347"/>
      <c r="S391" s="348" t="s">
        <v>162</v>
      </c>
      <c r="T391" s="349"/>
      <c r="U391" s="350"/>
    </row>
    <row r="392" spans="1:21" ht="52.5" thickBot="1" thickTop="1">
      <c r="A392" s="351" t="str">
        <f>A338</f>
        <v>Poste budgétaire</v>
      </c>
      <c r="B392" s="157" t="s">
        <v>107</v>
      </c>
      <c r="C392" s="121" t="str">
        <f>C170</f>
        <v>N° comptabilité opérateur </v>
      </c>
      <c r="D392" s="170" t="str">
        <f>D338</f>
        <v>Objet </v>
      </c>
      <c r="E392" s="122" t="s">
        <v>85</v>
      </c>
      <c r="F392" s="122" t="s">
        <v>86</v>
      </c>
      <c r="G392" s="170" t="str">
        <f>G338</f>
        <v>Date acquittement/perception</v>
      </c>
      <c r="H392" s="122" t="s">
        <v>87</v>
      </c>
      <c r="I392" s="122" t="s">
        <v>88</v>
      </c>
      <c r="J392" s="124" t="s">
        <v>89</v>
      </c>
      <c r="K392" s="181" t="str">
        <f>K338</f>
        <v>Taux d'affectation</v>
      </c>
      <c r="L392" s="125" t="str">
        <f>L338</f>
        <v>Montant imputé</v>
      </c>
      <c r="M392" s="242" t="s">
        <v>31</v>
      </c>
      <c r="N392" s="243" t="s">
        <v>90</v>
      </c>
      <c r="O392" s="255" t="s">
        <v>91</v>
      </c>
      <c r="P392" s="213" t="str">
        <f aca="true" t="shared" si="36" ref="P392:U392">M392</f>
        <v>Correction</v>
      </c>
      <c r="Q392" s="214" t="str">
        <f t="shared" si="36"/>
        <v>Montant éligible</v>
      </c>
      <c r="R392" s="215" t="str">
        <f t="shared" si="36"/>
        <v>Observations</v>
      </c>
      <c r="S392" s="126" t="str">
        <f t="shared" si="36"/>
        <v>Correction</v>
      </c>
      <c r="T392" s="127" t="str">
        <f t="shared" si="36"/>
        <v>Montant éligible</v>
      </c>
      <c r="U392" s="128" t="str">
        <f t="shared" si="36"/>
        <v>Observations</v>
      </c>
    </row>
    <row r="393" spans="1:21" ht="13.5" thickTop="1">
      <c r="A393" s="352"/>
      <c r="B393" s="158" t="s">
        <v>92</v>
      </c>
      <c r="C393" s="129" t="s">
        <v>93</v>
      </c>
      <c r="D393" s="130" t="s">
        <v>94</v>
      </c>
      <c r="E393" s="130" t="s">
        <v>95</v>
      </c>
      <c r="F393" s="130" t="s">
        <v>96</v>
      </c>
      <c r="G393" s="130" t="s">
        <v>97</v>
      </c>
      <c r="H393" s="175" t="s">
        <v>98</v>
      </c>
      <c r="I393" s="175" t="s">
        <v>99</v>
      </c>
      <c r="J393" s="182" t="s">
        <v>100</v>
      </c>
      <c r="K393" s="136" t="s">
        <v>105</v>
      </c>
      <c r="L393" s="132" t="s">
        <v>106</v>
      </c>
      <c r="M393" s="245"/>
      <c r="N393" s="246"/>
      <c r="O393" s="256"/>
      <c r="P393" s="216"/>
      <c r="Q393" s="217"/>
      <c r="R393" s="218"/>
      <c r="S393" s="133"/>
      <c r="T393" s="134"/>
      <c r="U393" s="135"/>
    </row>
    <row r="394" spans="1:21" ht="12.75">
      <c r="A394" s="150" t="s">
        <v>35</v>
      </c>
      <c r="B394" s="311"/>
      <c r="C394" s="299"/>
      <c r="D394" s="85"/>
      <c r="E394" s="205"/>
      <c r="F394" s="300"/>
      <c r="G394" s="205"/>
      <c r="H394" s="206"/>
      <c r="I394" s="206"/>
      <c r="J394" s="227">
        <f aca="true" t="shared" si="37" ref="J394:J400">H394-I394</f>
        <v>0</v>
      </c>
      <c r="K394" s="324"/>
      <c r="L394" s="229">
        <f aca="true" t="shared" si="38" ref="L394:L400">J394*K394</f>
        <v>0</v>
      </c>
      <c r="M394" s="248"/>
      <c r="N394" s="249">
        <f aca="true" t="shared" si="39" ref="N394:N400">L394+M394</f>
        <v>0</v>
      </c>
      <c r="O394" s="334"/>
      <c r="P394" s="216"/>
      <c r="Q394" s="217"/>
      <c r="R394" s="218"/>
      <c r="S394" s="133"/>
      <c r="T394" s="134"/>
      <c r="U394" s="135"/>
    </row>
    <row r="395" spans="1:21" ht="12.75">
      <c r="A395" s="150" t="s">
        <v>35</v>
      </c>
      <c r="B395" s="311"/>
      <c r="C395" s="299"/>
      <c r="D395" s="85"/>
      <c r="E395" s="205"/>
      <c r="F395" s="300"/>
      <c r="G395" s="205"/>
      <c r="H395" s="206"/>
      <c r="I395" s="206"/>
      <c r="J395" s="227">
        <f t="shared" si="37"/>
        <v>0</v>
      </c>
      <c r="K395" s="324"/>
      <c r="L395" s="229">
        <f t="shared" si="38"/>
        <v>0</v>
      </c>
      <c r="M395" s="248"/>
      <c r="N395" s="249">
        <f t="shared" si="39"/>
        <v>0</v>
      </c>
      <c r="O395" s="334"/>
      <c r="P395" s="216"/>
      <c r="Q395" s="217"/>
      <c r="R395" s="218"/>
      <c r="S395" s="133"/>
      <c r="T395" s="134"/>
      <c r="U395" s="135"/>
    </row>
    <row r="396" spans="1:21" ht="12.75">
      <c r="A396" s="150" t="s">
        <v>35</v>
      </c>
      <c r="B396" s="311"/>
      <c r="C396" s="299"/>
      <c r="D396" s="85"/>
      <c r="E396" s="205"/>
      <c r="F396" s="300"/>
      <c r="G396" s="205"/>
      <c r="H396" s="206"/>
      <c r="I396" s="206"/>
      <c r="J396" s="227">
        <f t="shared" si="37"/>
        <v>0</v>
      </c>
      <c r="K396" s="324"/>
      <c r="L396" s="229">
        <f t="shared" si="38"/>
        <v>0</v>
      </c>
      <c r="M396" s="248"/>
      <c r="N396" s="249">
        <f t="shared" si="39"/>
        <v>0</v>
      </c>
      <c r="O396" s="334"/>
      <c r="P396" s="216"/>
      <c r="Q396" s="217"/>
      <c r="R396" s="218"/>
      <c r="S396" s="133"/>
      <c r="T396" s="134"/>
      <c r="U396" s="135"/>
    </row>
    <row r="397" spans="1:21" ht="12.75">
      <c r="A397" s="150" t="s">
        <v>35</v>
      </c>
      <c r="B397" s="311"/>
      <c r="C397" s="299"/>
      <c r="D397" s="85"/>
      <c r="E397" s="205"/>
      <c r="F397" s="300"/>
      <c r="G397" s="205"/>
      <c r="H397" s="206"/>
      <c r="I397" s="206"/>
      <c r="J397" s="227">
        <f t="shared" si="37"/>
        <v>0</v>
      </c>
      <c r="K397" s="324"/>
      <c r="L397" s="229">
        <f t="shared" si="38"/>
        <v>0</v>
      </c>
      <c r="M397" s="248"/>
      <c r="N397" s="249">
        <f t="shared" si="39"/>
        <v>0</v>
      </c>
      <c r="O397" s="334"/>
      <c r="P397" s="216"/>
      <c r="Q397" s="217"/>
      <c r="R397" s="218"/>
      <c r="S397" s="133"/>
      <c r="T397" s="134"/>
      <c r="U397" s="135"/>
    </row>
    <row r="398" spans="1:21" ht="12.75">
      <c r="A398" s="150" t="s">
        <v>35</v>
      </c>
      <c r="B398" s="311"/>
      <c r="C398" s="299"/>
      <c r="D398" s="85"/>
      <c r="E398" s="205"/>
      <c r="F398" s="300"/>
      <c r="G398" s="205"/>
      <c r="H398" s="206"/>
      <c r="I398" s="206"/>
      <c r="J398" s="227">
        <f t="shared" si="37"/>
        <v>0</v>
      </c>
      <c r="K398" s="324"/>
      <c r="L398" s="229">
        <f t="shared" si="38"/>
        <v>0</v>
      </c>
      <c r="M398" s="248"/>
      <c r="N398" s="249">
        <f t="shared" si="39"/>
        <v>0</v>
      </c>
      <c r="O398" s="334"/>
      <c r="P398" s="216"/>
      <c r="Q398" s="217"/>
      <c r="R398" s="218"/>
      <c r="S398" s="133"/>
      <c r="T398" s="134"/>
      <c r="U398" s="135"/>
    </row>
    <row r="399" spans="1:21" ht="12.75">
      <c r="A399" s="150" t="s">
        <v>35</v>
      </c>
      <c r="B399" s="311"/>
      <c r="C399" s="299"/>
      <c r="D399" s="85"/>
      <c r="E399" s="205"/>
      <c r="F399" s="300"/>
      <c r="G399" s="205"/>
      <c r="H399" s="206"/>
      <c r="I399" s="206"/>
      <c r="J399" s="227">
        <f t="shared" si="37"/>
        <v>0</v>
      </c>
      <c r="K399" s="324"/>
      <c r="L399" s="229">
        <f t="shared" si="38"/>
        <v>0</v>
      </c>
      <c r="M399" s="248"/>
      <c r="N399" s="249">
        <f t="shared" si="39"/>
        <v>0</v>
      </c>
      <c r="O399" s="334"/>
      <c r="P399" s="216"/>
      <c r="Q399" s="217"/>
      <c r="R399" s="218"/>
      <c r="S399" s="133"/>
      <c r="T399" s="134"/>
      <c r="U399" s="135"/>
    </row>
    <row r="400" spans="1:21" ht="12.75">
      <c r="A400" s="150" t="s">
        <v>35</v>
      </c>
      <c r="B400" s="311"/>
      <c r="C400" s="299"/>
      <c r="D400" s="85"/>
      <c r="E400" s="205"/>
      <c r="F400" s="300"/>
      <c r="G400" s="205"/>
      <c r="H400" s="206"/>
      <c r="I400" s="206"/>
      <c r="J400" s="227">
        <f t="shared" si="37"/>
        <v>0</v>
      </c>
      <c r="K400" s="324"/>
      <c r="L400" s="229">
        <f t="shared" si="38"/>
        <v>0</v>
      </c>
      <c r="M400" s="248"/>
      <c r="N400" s="249">
        <f t="shared" si="39"/>
        <v>0</v>
      </c>
      <c r="O400" s="334"/>
      <c r="P400" s="216"/>
      <c r="Q400" s="217"/>
      <c r="R400" s="218"/>
      <c r="S400" s="133"/>
      <c r="T400" s="134"/>
      <c r="U400" s="135"/>
    </row>
    <row r="401" spans="1:21" ht="12.75">
      <c r="A401" s="150" t="s">
        <v>35</v>
      </c>
      <c r="B401" s="311"/>
      <c r="C401" s="299"/>
      <c r="D401" s="85"/>
      <c r="E401" s="205"/>
      <c r="F401" s="300"/>
      <c r="G401" s="205"/>
      <c r="H401" s="206"/>
      <c r="I401" s="206"/>
      <c r="J401" s="227">
        <f>H401-I401</f>
        <v>0</v>
      </c>
      <c r="K401" s="324"/>
      <c r="L401" s="229">
        <f>J401*K401</f>
        <v>0</v>
      </c>
      <c r="M401" s="248"/>
      <c r="N401" s="249">
        <f>L401+M401</f>
        <v>0</v>
      </c>
      <c r="O401" s="257"/>
      <c r="P401" s="219"/>
      <c r="Q401" s="220"/>
      <c r="R401" s="221"/>
      <c r="S401" s="138"/>
      <c r="T401" s="139"/>
      <c r="U401" s="207"/>
    </row>
    <row r="402" spans="1:21" ht="12.75">
      <c r="A402" s="150" t="s">
        <v>35</v>
      </c>
      <c r="B402" s="311"/>
      <c r="C402" s="299"/>
      <c r="D402" s="85"/>
      <c r="E402" s="205"/>
      <c r="F402" s="85"/>
      <c r="G402" s="205"/>
      <c r="H402" s="206"/>
      <c r="I402" s="206"/>
      <c r="J402" s="227">
        <f aca="true" t="shared" si="40" ref="J402:J437">H402-I402</f>
        <v>0</v>
      </c>
      <c r="K402" s="324"/>
      <c r="L402" s="229">
        <f aca="true" t="shared" si="41" ref="L402:L437">J402*K402</f>
        <v>0</v>
      </c>
      <c r="M402" s="248"/>
      <c r="N402" s="249">
        <f aca="true" t="shared" si="42" ref="N402:N437">L402+M402</f>
        <v>0</v>
      </c>
      <c r="O402" s="257"/>
      <c r="P402" s="219"/>
      <c r="Q402" s="220"/>
      <c r="R402" s="221"/>
      <c r="S402" s="138"/>
      <c r="T402" s="139"/>
      <c r="U402" s="207"/>
    </row>
    <row r="403" spans="1:21" ht="12.75">
      <c r="A403" s="150" t="s">
        <v>35</v>
      </c>
      <c r="B403" s="311"/>
      <c r="C403" s="299"/>
      <c r="D403" s="85"/>
      <c r="E403" s="205"/>
      <c r="F403" s="300"/>
      <c r="G403" s="205"/>
      <c r="H403" s="206"/>
      <c r="I403" s="206"/>
      <c r="J403" s="227">
        <f t="shared" si="40"/>
        <v>0</v>
      </c>
      <c r="K403" s="324"/>
      <c r="L403" s="229">
        <f t="shared" si="41"/>
        <v>0</v>
      </c>
      <c r="M403" s="248"/>
      <c r="N403" s="249">
        <f t="shared" si="42"/>
        <v>0</v>
      </c>
      <c r="O403" s="257"/>
      <c r="P403" s="219"/>
      <c r="Q403" s="220"/>
      <c r="R403" s="221"/>
      <c r="S403" s="138"/>
      <c r="T403" s="139"/>
      <c r="U403" s="207"/>
    </row>
    <row r="404" spans="1:21" ht="12.75">
      <c r="A404" s="150" t="s">
        <v>35</v>
      </c>
      <c r="B404" s="311"/>
      <c r="C404" s="299"/>
      <c r="D404" s="85"/>
      <c r="E404" s="205"/>
      <c r="F404" s="85"/>
      <c r="G404" s="205"/>
      <c r="H404" s="206"/>
      <c r="I404" s="206"/>
      <c r="J404" s="227">
        <f t="shared" si="40"/>
        <v>0</v>
      </c>
      <c r="K404" s="324"/>
      <c r="L404" s="229">
        <f t="shared" si="41"/>
        <v>0</v>
      </c>
      <c r="M404" s="248"/>
      <c r="N404" s="249">
        <f t="shared" si="42"/>
        <v>0</v>
      </c>
      <c r="O404" s="257"/>
      <c r="P404" s="219"/>
      <c r="Q404" s="220"/>
      <c r="R404" s="221"/>
      <c r="S404" s="138"/>
      <c r="T404" s="139"/>
      <c r="U404" s="207"/>
    </row>
    <row r="405" spans="1:21" ht="12.75">
      <c r="A405" s="150" t="s">
        <v>35</v>
      </c>
      <c r="B405" s="311"/>
      <c r="C405" s="299"/>
      <c r="D405" s="85"/>
      <c r="E405" s="205"/>
      <c r="F405" s="300"/>
      <c r="G405" s="205"/>
      <c r="H405" s="206"/>
      <c r="I405" s="206"/>
      <c r="J405" s="227">
        <f t="shared" si="40"/>
        <v>0</v>
      </c>
      <c r="K405" s="324"/>
      <c r="L405" s="229">
        <f t="shared" si="41"/>
        <v>0</v>
      </c>
      <c r="M405" s="248"/>
      <c r="N405" s="249">
        <f t="shared" si="42"/>
        <v>0</v>
      </c>
      <c r="O405" s="257"/>
      <c r="P405" s="219"/>
      <c r="Q405" s="220"/>
      <c r="R405" s="221"/>
      <c r="S405" s="138"/>
      <c r="T405" s="139"/>
      <c r="U405" s="207"/>
    </row>
    <row r="406" spans="1:21" ht="12.75">
      <c r="A406" s="150" t="s">
        <v>35</v>
      </c>
      <c r="B406" s="311"/>
      <c r="C406" s="299"/>
      <c r="D406" s="85"/>
      <c r="E406" s="205"/>
      <c r="F406" s="300"/>
      <c r="G406" s="205"/>
      <c r="H406" s="206"/>
      <c r="I406" s="206"/>
      <c r="J406" s="227">
        <f t="shared" si="40"/>
        <v>0</v>
      </c>
      <c r="K406" s="324"/>
      <c r="L406" s="229">
        <f t="shared" si="41"/>
        <v>0</v>
      </c>
      <c r="M406" s="248"/>
      <c r="N406" s="249">
        <f t="shared" si="42"/>
        <v>0</v>
      </c>
      <c r="O406" s="257"/>
      <c r="P406" s="219"/>
      <c r="Q406" s="220"/>
      <c r="R406" s="221"/>
      <c r="S406" s="138"/>
      <c r="T406" s="139"/>
      <c r="U406" s="207"/>
    </row>
    <row r="407" spans="1:21" ht="12.75">
      <c r="A407" s="150" t="s">
        <v>35</v>
      </c>
      <c r="B407" s="311"/>
      <c r="C407" s="299"/>
      <c r="D407" s="85"/>
      <c r="E407" s="205"/>
      <c r="F407" s="300"/>
      <c r="G407" s="205"/>
      <c r="H407" s="206"/>
      <c r="I407" s="206"/>
      <c r="J407" s="227">
        <f t="shared" si="40"/>
        <v>0</v>
      </c>
      <c r="K407" s="324"/>
      <c r="L407" s="229">
        <f t="shared" si="41"/>
        <v>0</v>
      </c>
      <c r="M407" s="248"/>
      <c r="N407" s="249">
        <f t="shared" si="42"/>
        <v>0</v>
      </c>
      <c r="O407" s="257"/>
      <c r="P407" s="219"/>
      <c r="Q407" s="220"/>
      <c r="R407" s="221"/>
      <c r="S407" s="138"/>
      <c r="T407" s="139"/>
      <c r="U407" s="207"/>
    </row>
    <row r="408" spans="1:21" ht="12.75">
      <c r="A408" s="150" t="s">
        <v>35</v>
      </c>
      <c r="B408" s="311"/>
      <c r="C408" s="299"/>
      <c r="D408" s="85"/>
      <c r="E408" s="205"/>
      <c r="F408" s="300"/>
      <c r="G408" s="205"/>
      <c r="H408" s="206"/>
      <c r="I408" s="206"/>
      <c r="J408" s="227">
        <f t="shared" si="40"/>
        <v>0</v>
      </c>
      <c r="K408" s="324"/>
      <c r="L408" s="229">
        <f t="shared" si="41"/>
        <v>0</v>
      </c>
      <c r="M408" s="248"/>
      <c r="N408" s="249">
        <f t="shared" si="42"/>
        <v>0</v>
      </c>
      <c r="O408" s="257"/>
      <c r="P408" s="219"/>
      <c r="Q408" s="220"/>
      <c r="R408" s="221"/>
      <c r="S408" s="138"/>
      <c r="T408" s="139"/>
      <c r="U408" s="207"/>
    </row>
    <row r="409" spans="1:21" ht="12.75">
      <c r="A409" s="150" t="s">
        <v>35</v>
      </c>
      <c r="B409" s="311"/>
      <c r="C409" s="299"/>
      <c r="D409" s="85"/>
      <c r="E409" s="205"/>
      <c r="F409" s="300"/>
      <c r="G409" s="205"/>
      <c r="H409" s="206"/>
      <c r="I409" s="206"/>
      <c r="J409" s="227">
        <f t="shared" si="40"/>
        <v>0</v>
      </c>
      <c r="K409" s="324"/>
      <c r="L409" s="229">
        <f t="shared" si="41"/>
        <v>0</v>
      </c>
      <c r="M409" s="248"/>
      <c r="N409" s="249">
        <f t="shared" si="42"/>
        <v>0</v>
      </c>
      <c r="O409" s="257"/>
      <c r="P409" s="219"/>
      <c r="Q409" s="220"/>
      <c r="R409" s="221"/>
      <c r="S409" s="138"/>
      <c r="T409" s="139"/>
      <c r="U409" s="207"/>
    </row>
    <row r="410" spans="1:21" ht="12.75">
      <c r="A410" s="150" t="s">
        <v>35</v>
      </c>
      <c r="B410" s="311"/>
      <c r="C410" s="299"/>
      <c r="D410" s="85"/>
      <c r="E410" s="205"/>
      <c r="F410" s="300"/>
      <c r="G410" s="205"/>
      <c r="H410" s="206"/>
      <c r="I410" s="206"/>
      <c r="J410" s="227">
        <f t="shared" si="40"/>
        <v>0</v>
      </c>
      <c r="K410" s="324"/>
      <c r="L410" s="229">
        <f t="shared" si="41"/>
        <v>0</v>
      </c>
      <c r="M410" s="248"/>
      <c r="N410" s="249">
        <f t="shared" si="42"/>
        <v>0</v>
      </c>
      <c r="O410" s="257"/>
      <c r="P410" s="219"/>
      <c r="Q410" s="220"/>
      <c r="R410" s="221"/>
      <c r="S410" s="138"/>
      <c r="T410" s="139"/>
      <c r="U410" s="207"/>
    </row>
    <row r="411" spans="1:21" ht="12.75">
      <c r="A411" s="150" t="s">
        <v>35</v>
      </c>
      <c r="B411" s="311"/>
      <c r="C411" s="299"/>
      <c r="D411" s="85"/>
      <c r="E411" s="205"/>
      <c r="F411" s="300"/>
      <c r="G411" s="205"/>
      <c r="H411" s="206"/>
      <c r="I411" s="206"/>
      <c r="J411" s="227">
        <f t="shared" si="40"/>
        <v>0</v>
      </c>
      <c r="K411" s="324"/>
      <c r="L411" s="229">
        <f t="shared" si="41"/>
        <v>0</v>
      </c>
      <c r="M411" s="248"/>
      <c r="N411" s="249">
        <f t="shared" si="42"/>
        <v>0</v>
      </c>
      <c r="O411" s="257"/>
      <c r="P411" s="219"/>
      <c r="Q411" s="220"/>
      <c r="R411" s="221"/>
      <c r="S411" s="138"/>
      <c r="T411" s="139"/>
      <c r="U411" s="207"/>
    </row>
    <row r="412" spans="1:21" ht="12.75">
      <c r="A412" s="150" t="s">
        <v>35</v>
      </c>
      <c r="B412" s="311"/>
      <c r="C412" s="299"/>
      <c r="D412" s="85"/>
      <c r="E412" s="205"/>
      <c r="F412" s="300"/>
      <c r="G412" s="205"/>
      <c r="H412" s="206"/>
      <c r="I412" s="206"/>
      <c r="J412" s="227">
        <f t="shared" si="40"/>
        <v>0</v>
      </c>
      <c r="K412" s="324"/>
      <c r="L412" s="229">
        <f t="shared" si="41"/>
        <v>0</v>
      </c>
      <c r="M412" s="248"/>
      <c r="N412" s="249">
        <f t="shared" si="42"/>
        <v>0</v>
      </c>
      <c r="O412" s="257"/>
      <c r="P412" s="219"/>
      <c r="Q412" s="220"/>
      <c r="R412" s="221"/>
      <c r="S412" s="138"/>
      <c r="T412" s="139"/>
      <c r="U412" s="207"/>
    </row>
    <row r="413" spans="1:21" ht="12.75">
      <c r="A413" s="150" t="s">
        <v>35</v>
      </c>
      <c r="B413" s="312"/>
      <c r="C413" s="301"/>
      <c r="D413" s="209"/>
      <c r="E413" s="302"/>
      <c r="F413" s="303"/>
      <c r="G413" s="302"/>
      <c r="H413" s="304"/>
      <c r="I413" s="304"/>
      <c r="J413" s="227">
        <f t="shared" si="40"/>
        <v>0</v>
      </c>
      <c r="K413" s="325"/>
      <c r="L413" s="229">
        <f t="shared" si="41"/>
        <v>0</v>
      </c>
      <c r="M413" s="251"/>
      <c r="N413" s="249">
        <f t="shared" si="42"/>
        <v>0</v>
      </c>
      <c r="O413" s="258"/>
      <c r="P413" s="219"/>
      <c r="Q413" s="220"/>
      <c r="R413" s="221"/>
      <c r="S413" s="138"/>
      <c r="T413" s="139"/>
      <c r="U413" s="207"/>
    </row>
    <row r="414" spans="1:21" ht="12.75">
      <c r="A414" s="150" t="s">
        <v>35</v>
      </c>
      <c r="B414" s="313"/>
      <c r="C414" s="299"/>
      <c r="D414" s="85"/>
      <c r="E414" s="205"/>
      <c r="F414" s="300"/>
      <c r="G414" s="205"/>
      <c r="H414" s="206"/>
      <c r="I414" s="206"/>
      <c r="J414" s="227">
        <f t="shared" si="40"/>
        <v>0</v>
      </c>
      <c r="K414" s="324"/>
      <c r="L414" s="229">
        <f t="shared" si="41"/>
        <v>0</v>
      </c>
      <c r="M414" s="248"/>
      <c r="N414" s="249">
        <f t="shared" si="42"/>
        <v>0</v>
      </c>
      <c r="O414" s="257"/>
      <c r="P414" s="219"/>
      <c r="Q414" s="220"/>
      <c r="R414" s="221"/>
      <c r="S414" s="138"/>
      <c r="T414" s="139"/>
      <c r="U414" s="207"/>
    </row>
    <row r="415" spans="1:21" ht="12.75">
      <c r="A415" s="150" t="s">
        <v>35</v>
      </c>
      <c r="B415" s="313"/>
      <c r="C415" s="299"/>
      <c r="D415" s="85"/>
      <c r="E415" s="205"/>
      <c r="F415" s="300"/>
      <c r="G415" s="205"/>
      <c r="H415" s="206"/>
      <c r="I415" s="206"/>
      <c r="J415" s="227">
        <f t="shared" si="40"/>
        <v>0</v>
      </c>
      <c r="K415" s="324"/>
      <c r="L415" s="229">
        <f t="shared" si="41"/>
        <v>0</v>
      </c>
      <c r="M415" s="248"/>
      <c r="N415" s="249">
        <f t="shared" si="42"/>
        <v>0</v>
      </c>
      <c r="O415" s="257"/>
      <c r="P415" s="219"/>
      <c r="Q415" s="220"/>
      <c r="R415" s="221"/>
      <c r="S415" s="138"/>
      <c r="T415" s="139"/>
      <c r="U415" s="207"/>
    </row>
    <row r="416" spans="1:21" ht="12.75">
      <c r="A416" s="150" t="s">
        <v>35</v>
      </c>
      <c r="B416" s="313"/>
      <c r="C416" s="299"/>
      <c r="D416" s="85"/>
      <c r="E416" s="205"/>
      <c r="F416" s="300"/>
      <c r="G416" s="205"/>
      <c r="H416" s="206"/>
      <c r="I416" s="206"/>
      <c r="J416" s="227">
        <f t="shared" si="40"/>
        <v>0</v>
      </c>
      <c r="K416" s="324"/>
      <c r="L416" s="229">
        <f t="shared" si="41"/>
        <v>0</v>
      </c>
      <c r="M416" s="248"/>
      <c r="N416" s="249">
        <f t="shared" si="42"/>
        <v>0</v>
      </c>
      <c r="O416" s="257"/>
      <c r="P416" s="219"/>
      <c r="Q416" s="220"/>
      <c r="R416" s="221"/>
      <c r="S416" s="138"/>
      <c r="T416" s="139"/>
      <c r="U416" s="207"/>
    </row>
    <row r="417" spans="1:21" ht="12.75">
      <c r="A417" s="150" t="s">
        <v>35</v>
      </c>
      <c r="B417" s="313"/>
      <c r="C417" s="299"/>
      <c r="D417" s="85"/>
      <c r="E417" s="205"/>
      <c r="F417" s="300"/>
      <c r="G417" s="205"/>
      <c r="H417" s="206"/>
      <c r="I417" s="206"/>
      <c r="J417" s="227">
        <f t="shared" si="40"/>
        <v>0</v>
      </c>
      <c r="K417" s="324"/>
      <c r="L417" s="229">
        <f t="shared" si="41"/>
        <v>0</v>
      </c>
      <c r="M417" s="248"/>
      <c r="N417" s="249">
        <f t="shared" si="42"/>
        <v>0</v>
      </c>
      <c r="O417" s="257"/>
      <c r="P417" s="219"/>
      <c r="Q417" s="220"/>
      <c r="R417" s="221"/>
      <c r="S417" s="138"/>
      <c r="T417" s="139"/>
      <c r="U417" s="207"/>
    </row>
    <row r="418" spans="1:21" ht="12.75">
      <c r="A418" s="150" t="s">
        <v>35</v>
      </c>
      <c r="B418" s="313"/>
      <c r="C418" s="299"/>
      <c r="D418" s="85"/>
      <c r="E418" s="205"/>
      <c r="F418" s="300"/>
      <c r="G418" s="205"/>
      <c r="H418" s="206"/>
      <c r="I418" s="206"/>
      <c r="J418" s="227">
        <f t="shared" si="40"/>
        <v>0</v>
      </c>
      <c r="K418" s="324"/>
      <c r="L418" s="229">
        <f t="shared" si="41"/>
        <v>0</v>
      </c>
      <c r="M418" s="248"/>
      <c r="N418" s="249">
        <f t="shared" si="42"/>
        <v>0</v>
      </c>
      <c r="O418" s="257"/>
      <c r="P418" s="219"/>
      <c r="Q418" s="220"/>
      <c r="R418" s="221"/>
      <c r="S418" s="138"/>
      <c r="T418" s="139"/>
      <c r="U418" s="207"/>
    </row>
    <row r="419" spans="1:21" ht="12.75">
      <c r="A419" s="150" t="s">
        <v>35</v>
      </c>
      <c r="B419" s="313"/>
      <c r="C419" s="299"/>
      <c r="D419" s="85"/>
      <c r="E419" s="205"/>
      <c r="F419" s="300"/>
      <c r="G419" s="205"/>
      <c r="H419" s="206"/>
      <c r="I419" s="206"/>
      <c r="J419" s="227">
        <f t="shared" si="40"/>
        <v>0</v>
      </c>
      <c r="K419" s="324"/>
      <c r="L419" s="229">
        <f t="shared" si="41"/>
        <v>0</v>
      </c>
      <c r="M419" s="248"/>
      <c r="N419" s="249">
        <f t="shared" si="42"/>
        <v>0</v>
      </c>
      <c r="O419" s="257"/>
      <c r="P419" s="219"/>
      <c r="Q419" s="220"/>
      <c r="R419" s="221"/>
      <c r="S419" s="138"/>
      <c r="T419" s="139"/>
      <c r="U419" s="207"/>
    </row>
    <row r="420" spans="1:21" ht="12.75">
      <c r="A420" s="150" t="s">
        <v>35</v>
      </c>
      <c r="B420" s="313"/>
      <c r="C420" s="299"/>
      <c r="D420" s="85"/>
      <c r="E420" s="205"/>
      <c r="F420" s="300"/>
      <c r="G420" s="205"/>
      <c r="H420" s="206"/>
      <c r="I420" s="206"/>
      <c r="J420" s="227">
        <f t="shared" si="40"/>
        <v>0</v>
      </c>
      <c r="K420" s="324"/>
      <c r="L420" s="229">
        <f t="shared" si="41"/>
        <v>0</v>
      </c>
      <c r="M420" s="248"/>
      <c r="N420" s="249">
        <f t="shared" si="42"/>
        <v>0</v>
      </c>
      <c r="O420" s="257"/>
      <c r="P420" s="219"/>
      <c r="Q420" s="220"/>
      <c r="R420" s="221"/>
      <c r="S420" s="138"/>
      <c r="T420" s="139"/>
      <c r="U420" s="207"/>
    </row>
    <row r="421" spans="1:21" ht="12.75">
      <c r="A421" s="150" t="s">
        <v>35</v>
      </c>
      <c r="B421" s="313"/>
      <c r="C421" s="299"/>
      <c r="D421" s="85"/>
      <c r="E421" s="205"/>
      <c r="F421" s="300"/>
      <c r="G421" s="205"/>
      <c r="H421" s="206"/>
      <c r="I421" s="206"/>
      <c r="J421" s="227">
        <f t="shared" si="40"/>
        <v>0</v>
      </c>
      <c r="K421" s="324"/>
      <c r="L421" s="229">
        <f t="shared" si="41"/>
        <v>0</v>
      </c>
      <c r="M421" s="248"/>
      <c r="N421" s="249">
        <f t="shared" si="42"/>
        <v>0</v>
      </c>
      <c r="O421" s="257"/>
      <c r="P421" s="219"/>
      <c r="Q421" s="220"/>
      <c r="R421" s="221"/>
      <c r="S421" s="138"/>
      <c r="T421" s="139"/>
      <c r="U421" s="207"/>
    </row>
    <row r="422" spans="1:21" ht="12.75">
      <c r="A422" s="150" t="s">
        <v>35</v>
      </c>
      <c r="B422" s="313"/>
      <c r="C422" s="299"/>
      <c r="D422" s="85"/>
      <c r="E422" s="205"/>
      <c r="F422" s="300"/>
      <c r="G422" s="205"/>
      <c r="H422" s="206"/>
      <c r="I422" s="206"/>
      <c r="J422" s="227">
        <f t="shared" si="40"/>
        <v>0</v>
      </c>
      <c r="K422" s="324"/>
      <c r="L422" s="229">
        <f t="shared" si="41"/>
        <v>0</v>
      </c>
      <c r="M422" s="248"/>
      <c r="N422" s="249">
        <f t="shared" si="42"/>
        <v>0</v>
      </c>
      <c r="O422" s="257"/>
      <c r="P422" s="219"/>
      <c r="Q422" s="220"/>
      <c r="R422" s="221"/>
      <c r="S422" s="138"/>
      <c r="T422" s="139"/>
      <c r="U422" s="207"/>
    </row>
    <row r="423" spans="1:21" ht="12.75">
      <c r="A423" s="150" t="s">
        <v>35</v>
      </c>
      <c r="B423" s="313"/>
      <c r="C423" s="299"/>
      <c r="D423" s="85"/>
      <c r="E423" s="205"/>
      <c r="F423" s="300"/>
      <c r="G423" s="205"/>
      <c r="H423" s="206"/>
      <c r="I423" s="206"/>
      <c r="J423" s="227">
        <f t="shared" si="40"/>
        <v>0</v>
      </c>
      <c r="K423" s="324"/>
      <c r="L423" s="229">
        <f t="shared" si="41"/>
        <v>0</v>
      </c>
      <c r="M423" s="248"/>
      <c r="N423" s="249">
        <f t="shared" si="42"/>
        <v>0</v>
      </c>
      <c r="O423" s="257"/>
      <c r="P423" s="219"/>
      <c r="Q423" s="220"/>
      <c r="R423" s="221"/>
      <c r="S423" s="138"/>
      <c r="T423" s="139"/>
      <c r="U423" s="207"/>
    </row>
    <row r="424" spans="1:21" ht="12.75">
      <c r="A424" s="150" t="s">
        <v>35</v>
      </c>
      <c r="B424" s="311"/>
      <c r="C424" s="299"/>
      <c r="D424" s="85"/>
      <c r="E424" s="205"/>
      <c r="F424" s="300"/>
      <c r="G424" s="205"/>
      <c r="H424" s="206"/>
      <c r="I424" s="206"/>
      <c r="J424" s="227">
        <f t="shared" si="40"/>
        <v>0</v>
      </c>
      <c r="K424" s="324"/>
      <c r="L424" s="229">
        <f t="shared" si="41"/>
        <v>0</v>
      </c>
      <c r="M424" s="248"/>
      <c r="N424" s="249">
        <f t="shared" si="42"/>
        <v>0</v>
      </c>
      <c r="O424" s="257"/>
      <c r="P424" s="219"/>
      <c r="Q424" s="220"/>
      <c r="R424" s="221"/>
      <c r="S424" s="138"/>
      <c r="T424" s="139"/>
      <c r="U424" s="207"/>
    </row>
    <row r="425" spans="1:21" ht="12.75">
      <c r="A425" s="150" t="s">
        <v>35</v>
      </c>
      <c r="B425" s="311"/>
      <c r="C425" s="299"/>
      <c r="D425" s="85"/>
      <c r="E425" s="205"/>
      <c r="F425" s="300"/>
      <c r="G425" s="205"/>
      <c r="H425" s="206"/>
      <c r="I425" s="206"/>
      <c r="J425" s="227">
        <f t="shared" si="40"/>
        <v>0</v>
      </c>
      <c r="K425" s="324"/>
      <c r="L425" s="229">
        <f t="shared" si="41"/>
        <v>0</v>
      </c>
      <c r="M425" s="248"/>
      <c r="N425" s="249">
        <f t="shared" si="42"/>
        <v>0</v>
      </c>
      <c r="O425" s="257"/>
      <c r="P425" s="219"/>
      <c r="Q425" s="220"/>
      <c r="R425" s="221"/>
      <c r="S425" s="138"/>
      <c r="T425" s="139"/>
      <c r="U425" s="207"/>
    </row>
    <row r="426" spans="1:21" ht="12.75">
      <c r="A426" s="150" t="s">
        <v>35</v>
      </c>
      <c r="B426" s="311"/>
      <c r="C426" s="299"/>
      <c r="D426" s="85"/>
      <c r="E426" s="205"/>
      <c r="F426" s="300"/>
      <c r="G426" s="205"/>
      <c r="H426" s="206"/>
      <c r="I426" s="206"/>
      <c r="J426" s="227">
        <f t="shared" si="40"/>
        <v>0</v>
      </c>
      <c r="K426" s="324"/>
      <c r="L426" s="229">
        <f t="shared" si="41"/>
        <v>0</v>
      </c>
      <c r="M426" s="248"/>
      <c r="N426" s="249">
        <f t="shared" si="42"/>
        <v>0</v>
      </c>
      <c r="O426" s="257"/>
      <c r="P426" s="219"/>
      <c r="Q426" s="220"/>
      <c r="R426" s="221"/>
      <c r="S426" s="138"/>
      <c r="T426" s="139"/>
      <c r="U426" s="207"/>
    </row>
    <row r="427" spans="1:21" ht="12.75">
      <c r="A427" s="150" t="s">
        <v>35</v>
      </c>
      <c r="B427" s="312"/>
      <c r="C427" s="301"/>
      <c r="D427" s="209"/>
      <c r="E427" s="302"/>
      <c r="F427" s="303"/>
      <c r="G427" s="302"/>
      <c r="H427" s="304"/>
      <c r="I427" s="304"/>
      <c r="J427" s="227">
        <f t="shared" si="40"/>
        <v>0</v>
      </c>
      <c r="K427" s="325"/>
      <c r="L427" s="229">
        <f t="shared" si="41"/>
        <v>0</v>
      </c>
      <c r="M427" s="251"/>
      <c r="N427" s="249">
        <f t="shared" si="42"/>
        <v>0</v>
      </c>
      <c r="O427" s="258"/>
      <c r="P427" s="219"/>
      <c r="Q427" s="220"/>
      <c r="R427" s="221"/>
      <c r="S427" s="138"/>
      <c r="T427" s="139"/>
      <c r="U427" s="207"/>
    </row>
    <row r="428" spans="1:21" ht="12.75">
      <c r="A428" s="150" t="s">
        <v>35</v>
      </c>
      <c r="B428" s="313"/>
      <c r="C428" s="299"/>
      <c r="D428" s="85"/>
      <c r="E428" s="205"/>
      <c r="F428" s="300"/>
      <c r="G428" s="205"/>
      <c r="H428" s="206"/>
      <c r="I428" s="206"/>
      <c r="J428" s="227">
        <f t="shared" si="40"/>
        <v>0</v>
      </c>
      <c r="K428" s="324"/>
      <c r="L428" s="229">
        <f t="shared" si="41"/>
        <v>0</v>
      </c>
      <c r="M428" s="248"/>
      <c r="N428" s="249">
        <f t="shared" si="42"/>
        <v>0</v>
      </c>
      <c r="O428" s="257"/>
      <c r="P428" s="219"/>
      <c r="Q428" s="220"/>
      <c r="R428" s="221"/>
      <c r="S428" s="138"/>
      <c r="T428" s="139"/>
      <c r="U428" s="207"/>
    </row>
    <row r="429" spans="1:21" ht="12.75">
      <c r="A429" s="150" t="s">
        <v>35</v>
      </c>
      <c r="B429" s="311"/>
      <c r="C429" s="299"/>
      <c r="D429" s="85"/>
      <c r="E429" s="205"/>
      <c r="F429" s="300"/>
      <c r="G429" s="205"/>
      <c r="H429" s="206"/>
      <c r="I429" s="206"/>
      <c r="J429" s="227">
        <f t="shared" si="40"/>
        <v>0</v>
      </c>
      <c r="K429" s="324"/>
      <c r="L429" s="229">
        <f t="shared" si="41"/>
        <v>0</v>
      </c>
      <c r="M429" s="248"/>
      <c r="N429" s="249">
        <f t="shared" si="42"/>
        <v>0</v>
      </c>
      <c r="O429" s="257"/>
      <c r="P429" s="219"/>
      <c r="Q429" s="220"/>
      <c r="R429" s="221"/>
      <c r="S429" s="138"/>
      <c r="T429" s="139"/>
      <c r="U429" s="207"/>
    </row>
    <row r="430" spans="1:21" ht="12.75">
      <c r="A430" s="150" t="s">
        <v>35</v>
      </c>
      <c r="B430" s="311"/>
      <c r="C430" s="299"/>
      <c r="D430" s="85"/>
      <c r="E430" s="205"/>
      <c r="F430" s="300"/>
      <c r="G430" s="205"/>
      <c r="H430" s="206"/>
      <c r="I430" s="206"/>
      <c r="J430" s="227">
        <f t="shared" si="40"/>
        <v>0</v>
      </c>
      <c r="K430" s="324"/>
      <c r="L430" s="229">
        <f t="shared" si="41"/>
        <v>0</v>
      </c>
      <c r="M430" s="248"/>
      <c r="N430" s="249">
        <f t="shared" si="42"/>
        <v>0</v>
      </c>
      <c r="O430" s="257"/>
      <c r="P430" s="219"/>
      <c r="Q430" s="220"/>
      <c r="R430" s="221"/>
      <c r="S430" s="138"/>
      <c r="T430" s="139"/>
      <c r="U430" s="207"/>
    </row>
    <row r="431" spans="1:21" ht="12.75">
      <c r="A431" s="150" t="s">
        <v>35</v>
      </c>
      <c r="B431" s="311"/>
      <c r="C431" s="299"/>
      <c r="D431" s="85"/>
      <c r="E431" s="205"/>
      <c r="F431" s="300"/>
      <c r="G431" s="205"/>
      <c r="H431" s="206"/>
      <c r="I431" s="206"/>
      <c r="J431" s="227">
        <f t="shared" si="40"/>
        <v>0</v>
      </c>
      <c r="K431" s="324"/>
      <c r="L431" s="229">
        <f t="shared" si="41"/>
        <v>0</v>
      </c>
      <c r="M431" s="248"/>
      <c r="N431" s="249">
        <f t="shared" si="42"/>
        <v>0</v>
      </c>
      <c r="O431" s="257"/>
      <c r="P431" s="219"/>
      <c r="Q431" s="220"/>
      <c r="R431" s="221"/>
      <c r="S431" s="138"/>
      <c r="T431" s="139"/>
      <c r="U431" s="207"/>
    </row>
    <row r="432" spans="1:21" ht="12.75">
      <c r="A432" s="150" t="s">
        <v>35</v>
      </c>
      <c r="B432" s="312"/>
      <c r="C432" s="301"/>
      <c r="D432" s="209"/>
      <c r="E432" s="302"/>
      <c r="F432" s="303"/>
      <c r="G432" s="302"/>
      <c r="H432" s="304"/>
      <c r="I432" s="304"/>
      <c r="J432" s="227">
        <f t="shared" si="40"/>
        <v>0</v>
      </c>
      <c r="K432" s="325"/>
      <c r="L432" s="229">
        <f t="shared" si="41"/>
        <v>0</v>
      </c>
      <c r="M432" s="251"/>
      <c r="N432" s="249">
        <f t="shared" si="42"/>
        <v>0</v>
      </c>
      <c r="O432" s="258"/>
      <c r="P432" s="219"/>
      <c r="Q432" s="220"/>
      <c r="R432" s="221"/>
      <c r="S432" s="138"/>
      <c r="T432" s="139"/>
      <c r="U432" s="207"/>
    </row>
    <row r="433" spans="1:21" ht="12.75">
      <c r="A433" s="150" t="s">
        <v>35</v>
      </c>
      <c r="B433" s="311"/>
      <c r="C433" s="299"/>
      <c r="D433" s="85"/>
      <c r="E433" s="205"/>
      <c r="F433" s="300"/>
      <c r="G433" s="205"/>
      <c r="H433" s="206"/>
      <c r="I433" s="206"/>
      <c r="J433" s="227">
        <f t="shared" si="40"/>
        <v>0</v>
      </c>
      <c r="K433" s="324"/>
      <c r="L433" s="229">
        <f t="shared" si="41"/>
        <v>0</v>
      </c>
      <c r="M433" s="248"/>
      <c r="N433" s="249">
        <f t="shared" si="42"/>
        <v>0</v>
      </c>
      <c r="O433" s="257"/>
      <c r="P433" s="219"/>
      <c r="Q433" s="220"/>
      <c r="R433" s="221"/>
      <c r="S433" s="138"/>
      <c r="T433" s="139"/>
      <c r="U433" s="207"/>
    </row>
    <row r="434" spans="1:21" ht="12.75">
      <c r="A434" s="150" t="s">
        <v>35</v>
      </c>
      <c r="B434" s="311"/>
      <c r="C434" s="299"/>
      <c r="D434" s="85"/>
      <c r="E434" s="205"/>
      <c r="F434" s="300"/>
      <c r="G434" s="205"/>
      <c r="H434" s="206"/>
      <c r="I434" s="206"/>
      <c r="J434" s="227">
        <f t="shared" si="40"/>
        <v>0</v>
      </c>
      <c r="K434" s="324"/>
      <c r="L434" s="229">
        <f t="shared" si="41"/>
        <v>0</v>
      </c>
      <c r="M434" s="248"/>
      <c r="N434" s="249">
        <f t="shared" si="42"/>
        <v>0</v>
      </c>
      <c r="O434" s="257"/>
      <c r="P434" s="219"/>
      <c r="Q434" s="220"/>
      <c r="R434" s="221"/>
      <c r="S434" s="138"/>
      <c r="T434" s="139"/>
      <c r="U434" s="207"/>
    </row>
    <row r="435" spans="1:21" ht="12.75">
      <c r="A435" s="150" t="s">
        <v>35</v>
      </c>
      <c r="B435" s="311"/>
      <c r="C435" s="299"/>
      <c r="D435" s="85"/>
      <c r="E435" s="205"/>
      <c r="F435" s="300"/>
      <c r="G435" s="205"/>
      <c r="H435" s="206"/>
      <c r="I435" s="206"/>
      <c r="J435" s="227">
        <f t="shared" si="40"/>
        <v>0</v>
      </c>
      <c r="K435" s="324"/>
      <c r="L435" s="229">
        <f t="shared" si="41"/>
        <v>0</v>
      </c>
      <c r="M435" s="248"/>
      <c r="N435" s="249">
        <f t="shared" si="42"/>
        <v>0</v>
      </c>
      <c r="O435" s="257"/>
      <c r="P435" s="219"/>
      <c r="Q435" s="220"/>
      <c r="R435" s="221"/>
      <c r="S435" s="138"/>
      <c r="T435" s="139"/>
      <c r="U435" s="207"/>
    </row>
    <row r="436" spans="1:21" ht="12.75">
      <c r="A436" s="150" t="s">
        <v>35</v>
      </c>
      <c r="B436" s="311"/>
      <c r="C436" s="299"/>
      <c r="D436" s="85"/>
      <c r="E436" s="205"/>
      <c r="F436" s="300"/>
      <c r="G436" s="205"/>
      <c r="H436" s="206"/>
      <c r="I436" s="206"/>
      <c r="J436" s="227">
        <f t="shared" si="40"/>
        <v>0</v>
      </c>
      <c r="K436" s="324"/>
      <c r="L436" s="229">
        <f t="shared" si="41"/>
        <v>0</v>
      </c>
      <c r="M436" s="248"/>
      <c r="N436" s="249">
        <f t="shared" si="42"/>
        <v>0</v>
      </c>
      <c r="O436" s="257"/>
      <c r="P436" s="219"/>
      <c r="Q436" s="220"/>
      <c r="R436" s="221"/>
      <c r="S436" s="138"/>
      <c r="T436" s="139"/>
      <c r="U436" s="207"/>
    </row>
    <row r="437" spans="1:21" ht="12.75">
      <c r="A437" s="151" t="s">
        <v>35</v>
      </c>
      <c r="B437" s="314"/>
      <c r="C437" s="306"/>
      <c r="D437" s="307"/>
      <c r="E437" s="308"/>
      <c r="F437" s="309"/>
      <c r="G437" s="308"/>
      <c r="H437" s="310"/>
      <c r="I437" s="310"/>
      <c r="J437" s="227">
        <f t="shared" si="40"/>
        <v>0</v>
      </c>
      <c r="K437" s="326"/>
      <c r="L437" s="229">
        <f t="shared" si="41"/>
        <v>0</v>
      </c>
      <c r="M437" s="248"/>
      <c r="N437" s="249">
        <f t="shared" si="42"/>
        <v>0</v>
      </c>
      <c r="O437" s="257"/>
      <c r="P437" s="219"/>
      <c r="Q437" s="220"/>
      <c r="R437" s="221"/>
      <c r="S437" s="138"/>
      <c r="T437" s="139"/>
      <c r="U437" s="207"/>
    </row>
    <row r="438" spans="1:21" s="149" customFormat="1" ht="13.5" thickBot="1">
      <c r="A438" s="141" t="str">
        <f>A390</f>
        <v>Sous total</v>
      </c>
      <c r="B438" s="142"/>
      <c r="C438" s="183"/>
      <c r="D438" s="143"/>
      <c r="E438" s="144"/>
      <c r="F438" s="145"/>
      <c r="G438" s="143"/>
      <c r="H438" s="143"/>
      <c r="I438" s="143"/>
      <c r="J438" s="143"/>
      <c r="K438" s="184"/>
      <c r="L438" s="146">
        <f>SUM(L394:L437)</f>
        <v>0</v>
      </c>
      <c r="M438" s="290">
        <f>SUM(M394:M437)</f>
        <v>0</v>
      </c>
      <c r="N438" s="253">
        <f>SUM(N394:N437)</f>
        <v>0</v>
      </c>
      <c r="O438" s="259"/>
      <c r="P438" s="222">
        <f>SUM(P393:P437)</f>
        <v>0</v>
      </c>
      <c r="Q438" s="284">
        <f>SUM(Q393:Q437)</f>
        <v>0</v>
      </c>
      <c r="R438" s="223"/>
      <c r="S438" s="147">
        <f>SUM(S393:S437)</f>
        <v>0</v>
      </c>
      <c r="T438" s="285">
        <f>SUM(T393:T437)</f>
        <v>0</v>
      </c>
      <c r="U438" s="148"/>
    </row>
    <row r="439" spans="2:21" ht="14.25" thickBot="1" thickTop="1">
      <c r="B439" s="353" t="s">
        <v>84</v>
      </c>
      <c r="C439" s="354"/>
      <c r="D439" s="354"/>
      <c r="E439" s="354"/>
      <c r="F439" s="354"/>
      <c r="G439" s="354"/>
      <c r="H439" s="354"/>
      <c r="I439" s="354"/>
      <c r="J439" s="354"/>
      <c r="K439" s="356"/>
      <c r="M439" s="357" t="s">
        <v>140</v>
      </c>
      <c r="N439" s="358"/>
      <c r="O439" s="359"/>
      <c r="P439" s="345" t="s">
        <v>161</v>
      </c>
      <c r="Q439" s="346"/>
      <c r="R439" s="347"/>
      <c r="S439" s="348" t="s">
        <v>162</v>
      </c>
      <c r="T439" s="349"/>
      <c r="U439" s="350"/>
    </row>
    <row r="440" spans="1:21" ht="52.5" thickBot="1" thickTop="1">
      <c r="A440" s="351" t="str">
        <f>A392</f>
        <v>Poste budgétaire</v>
      </c>
      <c r="B440" s="157" t="s">
        <v>107</v>
      </c>
      <c r="C440" s="121" t="str">
        <f>C392</f>
        <v>N° comptabilité opérateur </v>
      </c>
      <c r="D440" s="170" t="str">
        <f>D392</f>
        <v>Objet </v>
      </c>
      <c r="E440" s="122" t="s">
        <v>85</v>
      </c>
      <c r="F440" s="122" t="s">
        <v>86</v>
      </c>
      <c r="G440" s="170" t="str">
        <f>G392</f>
        <v>Date acquittement/perception</v>
      </c>
      <c r="H440" s="122" t="s">
        <v>87</v>
      </c>
      <c r="I440" s="122" t="s">
        <v>88</v>
      </c>
      <c r="J440" s="124" t="s">
        <v>89</v>
      </c>
      <c r="K440" s="181" t="str">
        <f>K392</f>
        <v>Taux d'affectation</v>
      </c>
      <c r="L440" s="125" t="str">
        <f>L392</f>
        <v>Montant imputé</v>
      </c>
      <c r="M440" s="242" t="s">
        <v>31</v>
      </c>
      <c r="N440" s="243" t="s">
        <v>90</v>
      </c>
      <c r="O440" s="255" t="s">
        <v>91</v>
      </c>
      <c r="P440" s="213" t="str">
        <f aca="true" t="shared" si="43" ref="P440:U440">M440</f>
        <v>Correction</v>
      </c>
      <c r="Q440" s="214" t="str">
        <f t="shared" si="43"/>
        <v>Montant éligible</v>
      </c>
      <c r="R440" s="215" t="str">
        <f t="shared" si="43"/>
        <v>Observations</v>
      </c>
      <c r="S440" s="126" t="str">
        <f t="shared" si="43"/>
        <v>Correction</v>
      </c>
      <c r="T440" s="127" t="str">
        <f t="shared" si="43"/>
        <v>Montant éligible</v>
      </c>
      <c r="U440" s="128" t="str">
        <f t="shared" si="43"/>
        <v>Observations</v>
      </c>
    </row>
    <row r="441" spans="1:21" ht="13.5" thickTop="1">
      <c r="A441" s="352"/>
      <c r="B441" s="158" t="s">
        <v>92</v>
      </c>
      <c r="C441" s="129" t="s">
        <v>93</v>
      </c>
      <c r="D441" s="130" t="s">
        <v>94</v>
      </c>
      <c r="E441" s="130" t="s">
        <v>95</v>
      </c>
      <c r="F441" s="130" t="s">
        <v>96</v>
      </c>
      <c r="G441" s="130" t="s">
        <v>97</v>
      </c>
      <c r="H441" s="175" t="s">
        <v>98</v>
      </c>
      <c r="I441" s="175" t="s">
        <v>99</v>
      </c>
      <c r="J441" s="182" t="s">
        <v>100</v>
      </c>
      <c r="K441" s="136" t="s">
        <v>105</v>
      </c>
      <c r="L441" s="132" t="s">
        <v>106</v>
      </c>
      <c r="M441" s="245"/>
      <c r="N441" s="246"/>
      <c r="O441" s="256"/>
      <c r="P441" s="216"/>
      <c r="Q441" s="217"/>
      <c r="R441" s="218"/>
      <c r="S441" s="133"/>
      <c r="T441" s="134"/>
      <c r="U441" s="135"/>
    </row>
    <row r="442" spans="1:21" ht="12.75">
      <c r="A442" s="150" t="s">
        <v>134</v>
      </c>
      <c r="B442" s="311"/>
      <c r="C442" s="299"/>
      <c r="D442" s="85"/>
      <c r="E442" s="205"/>
      <c r="F442" s="300"/>
      <c r="G442" s="205"/>
      <c r="H442" s="206"/>
      <c r="I442" s="206"/>
      <c r="J442" s="227">
        <f>H442-I442</f>
        <v>0</v>
      </c>
      <c r="K442" s="324"/>
      <c r="L442" s="229">
        <f>J442*K442</f>
        <v>0</v>
      </c>
      <c r="M442" s="248"/>
      <c r="N442" s="249">
        <f>L442+M442</f>
        <v>0</v>
      </c>
      <c r="O442" s="257"/>
      <c r="P442" s="219"/>
      <c r="Q442" s="220"/>
      <c r="R442" s="221"/>
      <c r="S442" s="138"/>
      <c r="T442" s="139"/>
      <c r="U442" s="207"/>
    </row>
    <row r="443" spans="1:21" ht="12.75">
      <c r="A443" s="150" t="s">
        <v>134</v>
      </c>
      <c r="B443" s="311"/>
      <c r="C443" s="299"/>
      <c r="D443" s="85"/>
      <c r="E443" s="205"/>
      <c r="F443" s="85"/>
      <c r="G443" s="205"/>
      <c r="H443" s="206"/>
      <c r="I443" s="206"/>
      <c r="J443" s="227">
        <f aca="true" t="shared" si="44" ref="J443:J453">H443-I443</f>
        <v>0</v>
      </c>
      <c r="K443" s="324"/>
      <c r="L443" s="229">
        <f aca="true" t="shared" si="45" ref="L443:L453">J443*K443</f>
        <v>0</v>
      </c>
      <c r="M443" s="248"/>
      <c r="N443" s="249">
        <f aca="true" t="shared" si="46" ref="N443:N453">L443+M443</f>
        <v>0</v>
      </c>
      <c r="O443" s="257"/>
      <c r="P443" s="219"/>
      <c r="Q443" s="220"/>
      <c r="R443" s="221"/>
      <c r="S443" s="138"/>
      <c r="T443" s="139"/>
      <c r="U443" s="207"/>
    </row>
    <row r="444" spans="1:21" ht="12.75">
      <c r="A444" s="150" t="s">
        <v>134</v>
      </c>
      <c r="B444" s="311"/>
      <c r="C444" s="299"/>
      <c r="D444" s="85"/>
      <c r="E444" s="205"/>
      <c r="F444" s="300"/>
      <c r="G444" s="205"/>
      <c r="H444" s="206"/>
      <c r="I444" s="206"/>
      <c r="J444" s="227">
        <f t="shared" si="44"/>
        <v>0</v>
      </c>
      <c r="K444" s="324"/>
      <c r="L444" s="229">
        <f t="shared" si="45"/>
        <v>0</v>
      </c>
      <c r="M444" s="248"/>
      <c r="N444" s="249">
        <f t="shared" si="46"/>
        <v>0</v>
      </c>
      <c r="O444" s="257"/>
      <c r="P444" s="219"/>
      <c r="Q444" s="220"/>
      <c r="R444" s="221"/>
      <c r="S444" s="138"/>
      <c r="T444" s="139"/>
      <c r="U444" s="207"/>
    </row>
    <row r="445" spans="1:21" ht="12.75">
      <c r="A445" s="150" t="s">
        <v>134</v>
      </c>
      <c r="B445" s="311"/>
      <c r="C445" s="299"/>
      <c r="D445" s="85"/>
      <c r="E445" s="205"/>
      <c r="F445" s="85"/>
      <c r="G445" s="205"/>
      <c r="H445" s="206"/>
      <c r="I445" s="206"/>
      <c r="J445" s="227">
        <f t="shared" si="44"/>
        <v>0</v>
      </c>
      <c r="K445" s="324"/>
      <c r="L445" s="229">
        <f t="shared" si="45"/>
        <v>0</v>
      </c>
      <c r="M445" s="248"/>
      <c r="N445" s="249">
        <f t="shared" si="46"/>
        <v>0</v>
      </c>
      <c r="O445" s="257"/>
      <c r="P445" s="219"/>
      <c r="Q445" s="220"/>
      <c r="R445" s="221"/>
      <c r="S445" s="138"/>
      <c r="T445" s="139"/>
      <c r="U445" s="207"/>
    </row>
    <row r="446" spans="1:21" ht="12.75">
      <c r="A446" s="150" t="s">
        <v>134</v>
      </c>
      <c r="B446" s="311"/>
      <c r="C446" s="299"/>
      <c r="D446" s="85"/>
      <c r="E446" s="205"/>
      <c r="F446" s="300"/>
      <c r="G446" s="205"/>
      <c r="H446" s="206"/>
      <c r="I446" s="206"/>
      <c r="J446" s="227">
        <f t="shared" si="44"/>
        <v>0</v>
      </c>
      <c r="K446" s="324"/>
      <c r="L446" s="229">
        <f t="shared" si="45"/>
        <v>0</v>
      </c>
      <c r="M446" s="248"/>
      <c r="N446" s="249">
        <f t="shared" si="46"/>
        <v>0</v>
      </c>
      <c r="O446" s="257"/>
      <c r="P446" s="219"/>
      <c r="Q446" s="220"/>
      <c r="R446" s="221"/>
      <c r="S446" s="138"/>
      <c r="T446" s="139"/>
      <c r="U446" s="207"/>
    </row>
    <row r="447" spans="1:21" ht="12.75">
      <c r="A447" s="150" t="s">
        <v>134</v>
      </c>
      <c r="B447" s="311"/>
      <c r="C447" s="299"/>
      <c r="D447" s="85"/>
      <c r="E447" s="205"/>
      <c r="F447" s="300"/>
      <c r="G447" s="205"/>
      <c r="H447" s="206"/>
      <c r="I447" s="206"/>
      <c r="J447" s="227">
        <f t="shared" si="44"/>
        <v>0</v>
      </c>
      <c r="K447" s="324"/>
      <c r="L447" s="229">
        <f t="shared" si="45"/>
        <v>0</v>
      </c>
      <c r="M447" s="248"/>
      <c r="N447" s="249">
        <f t="shared" si="46"/>
        <v>0</v>
      </c>
      <c r="O447" s="257"/>
      <c r="P447" s="219"/>
      <c r="Q447" s="220"/>
      <c r="R447" s="221"/>
      <c r="S447" s="138"/>
      <c r="T447" s="139"/>
      <c r="U447" s="207"/>
    </row>
    <row r="448" spans="1:21" ht="12.75">
      <c r="A448" s="150" t="s">
        <v>134</v>
      </c>
      <c r="B448" s="311"/>
      <c r="C448" s="299"/>
      <c r="D448" s="85"/>
      <c r="E448" s="205"/>
      <c r="F448" s="300"/>
      <c r="G448" s="205"/>
      <c r="H448" s="206"/>
      <c r="I448" s="206"/>
      <c r="J448" s="227">
        <f t="shared" si="44"/>
        <v>0</v>
      </c>
      <c r="K448" s="324"/>
      <c r="L448" s="229">
        <f t="shared" si="45"/>
        <v>0</v>
      </c>
      <c r="M448" s="248"/>
      <c r="N448" s="249">
        <f t="shared" si="46"/>
        <v>0</v>
      </c>
      <c r="O448" s="257"/>
      <c r="P448" s="219"/>
      <c r="Q448" s="220"/>
      <c r="R448" s="221"/>
      <c r="S448" s="138"/>
      <c r="T448" s="139"/>
      <c r="U448" s="207"/>
    </row>
    <row r="449" spans="1:21" ht="12.75">
      <c r="A449" s="150" t="s">
        <v>134</v>
      </c>
      <c r="B449" s="311"/>
      <c r="C449" s="299"/>
      <c r="D449" s="85"/>
      <c r="E449" s="205"/>
      <c r="F449" s="300"/>
      <c r="G449" s="205"/>
      <c r="H449" s="206"/>
      <c r="I449" s="206"/>
      <c r="J449" s="227">
        <f t="shared" si="44"/>
        <v>0</v>
      </c>
      <c r="K449" s="324"/>
      <c r="L449" s="229">
        <f t="shared" si="45"/>
        <v>0</v>
      </c>
      <c r="M449" s="248"/>
      <c r="N449" s="249">
        <f t="shared" si="46"/>
        <v>0</v>
      </c>
      <c r="O449" s="257"/>
      <c r="P449" s="219"/>
      <c r="Q449" s="220"/>
      <c r="R449" s="221"/>
      <c r="S449" s="138"/>
      <c r="T449" s="139"/>
      <c r="U449" s="207"/>
    </row>
    <row r="450" spans="1:21" ht="12.75">
      <c r="A450" s="150" t="s">
        <v>134</v>
      </c>
      <c r="B450" s="311"/>
      <c r="C450" s="299"/>
      <c r="D450" s="85"/>
      <c r="E450" s="205"/>
      <c r="F450" s="300"/>
      <c r="G450" s="205"/>
      <c r="H450" s="206"/>
      <c r="I450" s="206"/>
      <c r="J450" s="227">
        <f t="shared" si="44"/>
        <v>0</v>
      </c>
      <c r="K450" s="324"/>
      <c r="L450" s="229">
        <f t="shared" si="45"/>
        <v>0</v>
      </c>
      <c r="M450" s="248"/>
      <c r="N450" s="249">
        <f t="shared" si="46"/>
        <v>0</v>
      </c>
      <c r="O450" s="257"/>
      <c r="P450" s="219"/>
      <c r="Q450" s="220"/>
      <c r="R450" s="221"/>
      <c r="S450" s="138"/>
      <c r="T450" s="139"/>
      <c r="U450" s="207"/>
    </row>
    <row r="451" spans="1:21" ht="12.75">
      <c r="A451" s="150" t="s">
        <v>134</v>
      </c>
      <c r="B451" s="311"/>
      <c r="C451" s="299"/>
      <c r="D451" s="85"/>
      <c r="E451" s="205"/>
      <c r="F451" s="300"/>
      <c r="G451" s="205"/>
      <c r="H451" s="206"/>
      <c r="I451" s="206"/>
      <c r="J451" s="227">
        <f t="shared" si="44"/>
        <v>0</v>
      </c>
      <c r="K451" s="324"/>
      <c r="L451" s="229">
        <f t="shared" si="45"/>
        <v>0</v>
      </c>
      <c r="M451" s="248"/>
      <c r="N451" s="249">
        <f t="shared" si="46"/>
        <v>0</v>
      </c>
      <c r="O451" s="257"/>
      <c r="P451" s="219"/>
      <c r="Q451" s="220"/>
      <c r="R451" s="221"/>
      <c r="S451" s="138"/>
      <c r="T451" s="139"/>
      <c r="U451" s="207"/>
    </row>
    <row r="452" spans="1:21" ht="12.75">
      <c r="A452" s="150" t="s">
        <v>134</v>
      </c>
      <c r="B452" s="311"/>
      <c r="C452" s="299"/>
      <c r="D452" s="85"/>
      <c r="E452" s="205"/>
      <c r="F452" s="300"/>
      <c r="G452" s="205"/>
      <c r="H452" s="206"/>
      <c r="I452" s="206"/>
      <c r="J452" s="227">
        <f t="shared" si="44"/>
        <v>0</v>
      </c>
      <c r="K452" s="324"/>
      <c r="L452" s="229">
        <f t="shared" si="45"/>
        <v>0</v>
      </c>
      <c r="M452" s="248"/>
      <c r="N452" s="249">
        <f t="shared" si="46"/>
        <v>0</v>
      </c>
      <c r="O452" s="257"/>
      <c r="P452" s="219"/>
      <c r="Q452" s="220"/>
      <c r="R452" s="221"/>
      <c r="S452" s="138"/>
      <c r="T452" s="139"/>
      <c r="U452" s="207"/>
    </row>
    <row r="453" spans="1:21" ht="12.75">
      <c r="A453" s="151" t="s">
        <v>134</v>
      </c>
      <c r="B453" s="314"/>
      <c r="C453" s="306"/>
      <c r="D453" s="307"/>
      <c r="E453" s="308"/>
      <c r="F453" s="309"/>
      <c r="G453" s="308"/>
      <c r="H453" s="310"/>
      <c r="I453" s="310"/>
      <c r="J453" s="227">
        <f t="shared" si="44"/>
        <v>0</v>
      </c>
      <c r="K453" s="326"/>
      <c r="L453" s="229">
        <f t="shared" si="45"/>
        <v>0</v>
      </c>
      <c r="M453" s="248"/>
      <c r="N453" s="249">
        <f t="shared" si="46"/>
        <v>0</v>
      </c>
      <c r="O453" s="257"/>
      <c r="P453" s="219"/>
      <c r="Q453" s="220"/>
      <c r="R453" s="221"/>
      <c r="S453" s="138"/>
      <c r="T453" s="139"/>
      <c r="U453" s="207"/>
    </row>
    <row r="454" spans="1:21" s="149" customFormat="1" ht="13.5" thickBot="1">
      <c r="A454" s="141" t="str">
        <f>A438</f>
        <v>Sous total</v>
      </c>
      <c r="B454" s="142"/>
      <c r="C454" s="183"/>
      <c r="D454" s="143"/>
      <c r="E454" s="144"/>
      <c r="F454" s="145"/>
      <c r="G454" s="143"/>
      <c r="H454" s="143"/>
      <c r="I454" s="143"/>
      <c r="J454" s="143"/>
      <c r="K454" s="184"/>
      <c r="L454" s="146">
        <f>SUM(L442:L453)</f>
        <v>0</v>
      </c>
      <c r="M454" s="290">
        <f>SUM(M442:M453)</f>
        <v>0</v>
      </c>
      <c r="N454" s="253">
        <f>SUM(N441:N453)</f>
        <v>0</v>
      </c>
      <c r="O454" s="259"/>
      <c r="P454" s="222">
        <f>SUM(P441:P453)</f>
        <v>0</v>
      </c>
      <c r="Q454" s="284">
        <f>SUM(Q441:Q453)</f>
        <v>0</v>
      </c>
      <c r="R454" s="223"/>
      <c r="S454" s="147">
        <f>SUM(S441:S453)</f>
        <v>0</v>
      </c>
      <c r="T454" s="285">
        <f>SUM(T441:T453)</f>
        <v>0</v>
      </c>
      <c r="U454" s="148"/>
    </row>
    <row r="455" spans="2:21" ht="14.25" thickBot="1" thickTop="1">
      <c r="B455" s="353" t="s">
        <v>185</v>
      </c>
      <c r="C455" s="354"/>
      <c r="D455" s="355"/>
      <c r="E455" s="355"/>
      <c r="F455" s="355"/>
      <c r="G455" s="355"/>
      <c r="H455" s="355"/>
      <c r="I455" s="354"/>
      <c r="J455" s="354"/>
      <c r="K455" s="356"/>
      <c r="M455" s="357" t="s">
        <v>140</v>
      </c>
      <c r="N455" s="358"/>
      <c r="O455" s="359"/>
      <c r="P455" s="345" t="s">
        <v>161</v>
      </c>
      <c r="Q455" s="346"/>
      <c r="R455" s="347"/>
      <c r="S455" s="348" t="s">
        <v>162</v>
      </c>
      <c r="T455" s="349"/>
      <c r="U455" s="350"/>
    </row>
    <row r="456" spans="1:21" s="185" customFormat="1" ht="52.5" thickBot="1" thickTop="1">
      <c r="A456" s="351" t="str">
        <f>A440</f>
        <v>Poste budgétaire</v>
      </c>
      <c r="B456" s="157" t="s">
        <v>107</v>
      </c>
      <c r="C456" s="121" t="str">
        <f aca="true" t="shared" si="47" ref="C456:I456">C440</f>
        <v>N° comptabilité opérateur </v>
      </c>
      <c r="D456" s="170" t="str">
        <f t="shared" si="47"/>
        <v>Objet </v>
      </c>
      <c r="E456" s="170" t="str">
        <f t="shared" si="47"/>
        <v>Date facture ou document</v>
      </c>
      <c r="F456" s="170" t="str">
        <f t="shared" si="47"/>
        <v>Mode de paiement</v>
      </c>
      <c r="G456" s="170" t="str">
        <f t="shared" si="47"/>
        <v>Date acquittement/perception</v>
      </c>
      <c r="H456" s="170" t="str">
        <f t="shared" si="47"/>
        <v>Montant total TVA comprise</v>
      </c>
      <c r="I456" s="122" t="str">
        <f t="shared" si="47"/>
        <v>Montant TVA récupérable</v>
      </c>
      <c r="J456" s="122" t="str">
        <f>J440</f>
        <v>Montant hors taxe</v>
      </c>
      <c r="K456" s="170" t="str">
        <f>K440</f>
        <v>Taux d'affectation</v>
      </c>
      <c r="L456" s="125" t="str">
        <f>L440</f>
        <v>Montant imputé</v>
      </c>
      <c r="M456" s="242" t="s">
        <v>31</v>
      </c>
      <c r="N456" s="243" t="s">
        <v>90</v>
      </c>
      <c r="O456" s="255" t="s">
        <v>91</v>
      </c>
      <c r="P456" s="213" t="str">
        <f aca="true" t="shared" si="48" ref="P456:U456">M456</f>
        <v>Correction</v>
      </c>
      <c r="Q456" s="214" t="str">
        <f t="shared" si="48"/>
        <v>Montant éligible</v>
      </c>
      <c r="R456" s="215" t="str">
        <f t="shared" si="48"/>
        <v>Observations</v>
      </c>
      <c r="S456" s="126" t="str">
        <f t="shared" si="48"/>
        <v>Correction</v>
      </c>
      <c r="T456" s="127" t="str">
        <f t="shared" si="48"/>
        <v>Montant éligible</v>
      </c>
      <c r="U456" s="128" t="str">
        <f t="shared" si="48"/>
        <v>Observations</v>
      </c>
    </row>
    <row r="457" spans="1:21" s="185" customFormat="1" ht="13.5" thickTop="1">
      <c r="A457" s="352"/>
      <c r="B457" s="158" t="s">
        <v>92</v>
      </c>
      <c r="C457" s="129" t="s">
        <v>93</v>
      </c>
      <c r="D457" s="130" t="s">
        <v>94</v>
      </c>
      <c r="E457" s="130" t="s">
        <v>95</v>
      </c>
      <c r="F457" s="130" t="s">
        <v>96</v>
      </c>
      <c r="G457" s="130" t="s">
        <v>97</v>
      </c>
      <c r="H457" s="130" t="s">
        <v>98</v>
      </c>
      <c r="I457" s="130" t="s">
        <v>99</v>
      </c>
      <c r="J457" s="186" t="s">
        <v>100</v>
      </c>
      <c r="K457" s="136" t="s">
        <v>105</v>
      </c>
      <c r="L457" s="187" t="s">
        <v>106</v>
      </c>
      <c r="M457" s="245"/>
      <c r="N457" s="246"/>
      <c r="O457" s="256"/>
      <c r="P457" s="216"/>
      <c r="Q457" s="217"/>
      <c r="R457" s="218"/>
      <c r="S457" s="133"/>
      <c r="T457" s="134"/>
      <c r="U457" s="135"/>
    </row>
    <row r="458" spans="1:21" ht="12.75">
      <c r="A458" s="150" t="s">
        <v>39</v>
      </c>
      <c r="B458" s="311"/>
      <c r="C458" s="299"/>
      <c r="D458" s="85"/>
      <c r="E458" s="205"/>
      <c r="F458" s="85"/>
      <c r="G458" s="205"/>
      <c r="H458" s="206"/>
      <c r="I458" s="206"/>
      <c r="J458" s="227">
        <f>H458-I458</f>
        <v>0</v>
      </c>
      <c r="K458" s="324"/>
      <c r="L458" s="229">
        <f>J458*K458</f>
        <v>0</v>
      </c>
      <c r="M458" s="248"/>
      <c r="N458" s="249">
        <f>L458+M458</f>
        <v>0</v>
      </c>
      <c r="O458" s="257"/>
      <c r="P458" s="219"/>
      <c r="Q458" s="220"/>
      <c r="R458" s="221"/>
      <c r="S458" s="138"/>
      <c r="T458" s="139"/>
      <c r="U458" s="207"/>
    </row>
    <row r="459" spans="1:21" ht="12.75">
      <c r="A459" s="150" t="s">
        <v>39</v>
      </c>
      <c r="B459" s="311"/>
      <c r="C459" s="299"/>
      <c r="D459" s="85"/>
      <c r="E459" s="205"/>
      <c r="F459" s="85"/>
      <c r="G459" s="205"/>
      <c r="H459" s="206"/>
      <c r="I459" s="206"/>
      <c r="J459" s="227">
        <f aca="true" t="shared" si="49" ref="J459:J491">H459-I459</f>
        <v>0</v>
      </c>
      <c r="K459" s="324"/>
      <c r="L459" s="229">
        <f aca="true" t="shared" si="50" ref="L459:L491">J459*K459</f>
        <v>0</v>
      </c>
      <c r="M459" s="248"/>
      <c r="N459" s="249">
        <f aca="true" t="shared" si="51" ref="N459:N491">L459+M459</f>
        <v>0</v>
      </c>
      <c r="O459" s="257"/>
      <c r="P459" s="219"/>
      <c r="Q459" s="220"/>
      <c r="R459" s="221"/>
      <c r="S459" s="138"/>
      <c r="T459" s="139"/>
      <c r="U459" s="207"/>
    </row>
    <row r="460" spans="1:21" ht="12.75">
      <c r="A460" s="150" t="s">
        <v>39</v>
      </c>
      <c r="B460" s="311"/>
      <c r="C460" s="299"/>
      <c r="D460" s="85"/>
      <c r="E460" s="205"/>
      <c r="F460" s="85"/>
      <c r="G460" s="205"/>
      <c r="H460" s="206"/>
      <c r="I460" s="206"/>
      <c r="J460" s="227">
        <f t="shared" si="49"/>
        <v>0</v>
      </c>
      <c r="K460" s="324"/>
      <c r="L460" s="229">
        <f t="shared" si="50"/>
        <v>0</v>
      </c>
      <c r="M460" s="248"/>
      <c r="N460" s="249">
        <f t="shared" si="51"/>
        <v>0</v>
      </c>
      <c r="O460" s="257"/>
      <c r="P460" s="219"/>
      <c r="Q460" s="220"/>
      <c r="R460" s="221"/>
      <c r="S460" s="138"/>
      <c r="T460" s="139"/>
      <c r="U460" s="207"/>
    </row>
    <row r="461" spans="1:21" ht="12.75">
      <c r="A461" s="150" t="s">
        <v>39</v>
      </c>
      <c r="B461" s="311"/>
      <c r="C461" s="299"/>
      <c r="D461" s="85"/>
      <c r="E461" s="205"/>
      <c r="F461" s="85"/>
      <c r="G461" s="205"/>
      <c r="H461" s="206"/>
      <c r="I461" s="206"/>
      <c r="J461" s="227">
        <f t="shared" si="49"/>
        <v>0</v>
      </c>
      <c r="K461" s="324"/>
      <c r="L461" s="229">
        <f t="shared" si="50"/>
        <v>0</v>
      </c>
      <c r="M461" s="248"/>
      <c r="N461" s="249">
        <f t="shared" si="51"/>
        <v>0</v>
      </c>
      <c r="O461" s="257"/>
      <c r="P461" s="219"/>
      <c r="Q461" s="220"/>
      <c r="R461" s="221"/>
      <c r="S461" s="138"/>
      <c r="T461" s="139"/>
      <c r="U461" s="207"/>
    </row>
    <row r="462" spans="1:21" ht="12.75">
      <c r="A462" s="150" t="s">
        <v>39</v>
      </c>
      <c r="B462" s="311"/>
      <c r="C462" s="299"/>
      <c r="D462" s="85"/>
      <c r="E462" s="205"/>
      <c r="F462" s="85"/>
      <c r="G462" s="205"/>
      <c r="H462" s="206"/>
      <c r="I462" s="206"/>
      <c r="J462" s="227">
        <f t="shared" si="49"/>
        <v>0</v>
      </c>
      <c r="K462" s="324"/>
      <c r="L462" s="229">
        <f t="shared" si="50"/>
        <v>0</v>
      </c>
      <c r="M462" s="248"/>
      <c r="N462" s="249">
        <f t="shared" si="51"/>
        <v>0</v>
      </c>
      <c r="O462" s="257"/>
      <c r="P462" s="219"/>
      <c r="Q462" s="220"/>
      <c r="R462" s="221"/>
      <c r="S462" s="138"/>
      <c r="T462" s="139"/>
      <c r="U462" s="207"/>
    </row>
    <row r="463" spans="1:21" ht="12.75">
      <c r="A463" s="150" t="s">
        <v>39</v>
      </c>
      <c r="B463" s="311"/>
      <c r="C463" s="299"/>
      <c r="D463" s="85"/>
      <c r="E463" s="205"/>
      <c r="F463" s="85"/>
      <c r="G463" s="205"/>
      <c r="H463" s="206"/>
      <c r="I463" s="206"/>
      <c r="J463" s="227">
        <f t="shared" si="49"/>
        <v>0</v>
      </c>
      <c r="K463" s="324"/>
      <c r="L463" s="229">
        <f t="shared" si="50"/>
        <v>0</v>
      </c>
      <c r="M463" s="248"/>
      <c r="N463" s="249">
        <f t="shared" si="51"/>
        <v>0</v>
      </c>
      <c r="O463" s="257"/>
      <c r="P463" s="219"/>
      <c r="Q463" s="220"/>
      <c r="R463" s="221"/>
      <c r="S463" s="138"/>
      <c r="T463" s="139"/>
      <c r="U463" s="207"/>
    </row>
    <row r="464" spans="1:21" ht="12.75">
      <c r="A464" s="150" t="s">
        <v>39</v>
      </c>
      <c r="B464" s="311"/>
      <c r="C464" s="299"/>
      <c r="D464" s="85"/>
      <c r="E464" s="205"/>
      <c r="F464" s="85"/>
      <c r="G464" s="205"/>
      <c r="H464" s="206"/>
      <c r="I464" s="206"/>
      <c r="J464" s="227">
        <f aca="true" t="shared" si="52" ref="J464:J470">H464-I464</f>
        <v>0</v>
      </c>
      <c r="K464" s="324"/>
      <c r="L464" s="229">
        <f aca="true" t="shared" si="53" ref="L464:L470">J464*K464</f>
        <v>0</v>
      </c>
      <c r="M464" s="248"/>
      <c r="N464" s="249">
        <f aca="true" t="shared" si="54" ref="N464:N470">L464+M464</f>
        <v>0</v>
      </c>
      <c r="O464" s="257"/>
      <c r="P464" s="219"/>
      <c r="Q464" s="220"/>
      <c r="R464" s="221"/>
      <c r="S464" s="138"/>
      <c r="T464" s="139"/>
      <c r="U464" s="207"/>
    </row>
    <row r="465" spans="1:21" ht="12.75">
      <c r="A465" s="150" t="s">
        <v>39</v>
      </c>
      <c r="B465" s="311"/>
      <c r="C465" s="299"/>
      <c r="D465" s="85"/>
      <c r="E465" s="205"/>
      <c r="F465" s="85"/>
      <c r="G465" s="205"/>
      <c r="H465" s="206"/>
      <c r="I465" s="206"/>
      <c r="J465" s="227">
        <f t="shared" si="52"/>
        <v>0</v>
      </c>
      <c r="K465" s="324"/>
      <c r="L465" s="229">
        <f t="shared" si="53"/>
        <v>0</v>
      </c>
      <c r="M465" s="248"/>
      <c r="N465" s="249">
        <f t="shared" si="54"/>
        <v>0</v>
      </c>
      <c r="O465" s="257"/>
      <c r="P465" s="219"/>
      <c r="Q465" s="220"/>
      <c r="R465" s="221"/>
      <c r="S465" s="138"/>
      <c r="T465" s="139"/>
      <c r="U465" s="207"/>
    </row>
    <row r="466" spans="1:21" ht="12.75">
      <c r="A466" s="150" t="s">
        <v>39</v>
      </c>
      <c r="B466" s="311"/>
      <c r="C466" s="299"/>
      <c r="D466" s="85"/>
      <c r="E466" s="205"/>
      <c r="F466" s="85"/>
      <c r="G466" s="205"/>
      <c r="H466" s="206"/>
      <c r="I466" s="206"/>
      <c r="J466" s="227">
        <f t="shared" si="52"/>
        <v>0</v>
      </c>
      <c r="K466" s="324"/>
      <c r="L466" s="229">
        <f t="shared" si="53"/>
        <v>0</v>
      </c>
      <c r="M466" s="248"/>
      <c r="N466" s="249">
        <f t="shared" si="54"/>
        <v>0</v>
      </c>
      <c r="O466" s="257"/>
      <c r="P466" s="219"/>
      <c r="Q466" s="220"/>
      <c r="R466" s="221"/>
      <c r="S466" s="138"/>
      <c r="T466" s="139"/>
      <c r="U466" s="207"/>
    </row>
    <row r="467" spans="1:21" ht="12.75">
      <c r="A467" s="150" t="s">
        <v>39</v>
      </c>
      <c r="B467" s="311"/>
      <c r="C467" s="299"/>
      <c r="D467" s="85"/>
      <c r="E467" s="205"/>
      <c r="F467" s="85"/>
      <c r="G467" s="205"/>
      <c r="H467" s="206"/>
      <c r="I467" s="206"/>
      <c r="J467" s="227">
        <f t="shared" si="52"/>
        <v>0</v>
      </c>
      <c r="K467" s="324"/>
      <c r="L467" s="229">
        <f t="shared" si="53"/>
        <v>0</v>
      </c>
      <c r="M467" s="248"/>
      <c r="N467" s="249">
        <f t="shared" si="54"/>
        <v>0</v>
      </c>
      <c r="O467" s="257"/>
      <c r="P467" s="219"/>
      <c r="Q467" s="220"/>
      <c r="R467" s="221"/>
      <c r="S467" s="138"/>
      <c r="T467" s="139"/>
      <c r="U467" s="207"/>
    </row>
    <row r="468" spans="1:21" ht="12.75">
      <c r="A468" s="150" t="s">
        <v>39</v>
      </c>
      <c r="B468" s="311"/>
      <c r="C468" s="299"/>
      <c r="D468" s="85"/>
      <c r="E468" s="205"/>
      <c r="F468" s="85"/>
      <c r="G468" s="205"/>
      <c r="H468" s="206"/>
      <c r="I468" s="206"/>
      <c r="J468" s="227">
        <f t="shared" si="52"/>
        <v>0</v>
      </c>
      <c r="K468" s="324"/>
      <c r="L468" s="229">
        <f t="shared" si="53"/>
        <v>0</v>
      </c>
      <c r="M468" s="248"/>
      <c r="N468" s="249">
        <f t="shared" si="54"/>
        <v>0</v>
      </c>
      <c r="O468" s="257"/>
      <c r="P468" s="219"/>
      <c r="Q468" s="220"/>
      <c r="R468" s="221"/>
      <c r="S468" s="138"/>
      <c r="T468" s="139"/>
      <c r="U468" s="207"/>
    </row>
    <row r="469" spans="1:21" ht="12.75">
      <c r="A469" s="150" t="s">
        <v>39</v>
      </c>
      <c r="B469" s="311"/>
      <c r="C469" s="299"/>
      <c r="D469" s="85"/>
      <c r="E469" s="205"/>
      <c r="F469" s="85"/>
      <c r="G469" s="205"/>
      <c r="H469" s="206"/>
      <c r="I469" s="206"/>
      <c r="J469" s="227">
        <f t="shared" si="52"/>
        <v>0</v>
      </c>
      <c r="K469" s="324"/>
      <c r="L469" s="229">
        <f t="shared" si="53"/>
        <v>0</v>
      </c>
      <c r="M469" s="248"/>
      <c r="N469" s="249">
        <f t="shared" si="54"/>
        <v>0</v>
      </c>
      <c r="O469" s="257"/>
      <c r="P469" s="219"/>
      <c r="Q469" s="220"/>
      <c r="R469" s="221"/>
      <c r="S469" s="138"/>
      <c r="T469" s="139"/>
      <c r="U469" s="207"/>
    </row>
    <row r="470" spans="1:21" ht="12.75">
      <c r="A470" s="150" t="s">
        <v>39</v>
      </c>
      <c r="B470" s="311"/>
      <c r="C470" s="299"/>
      <c r="D470" s="85"/>
      <c r="E470" s="205"/>
      <c r="F470" s="85"/>
      <c r="G470" s="205"/>
      <c r="H470" s="206"/>
      <c r="I470" s="206"/>
      <c r="J470" s="227">
        <f t="shared" si="52"/>
        <v>0</v>
      </c>
      <c r="K470" s="324"/>
      <c r="L470" s="229">
        <f t="shared" si="53"/>
        <v>0</v>
      </c>
      <c r="M470" s="248"/>
      <c r="N470" s="249">
        <f t="shared" si="54"/>
        <v>0</v>
      </c>
      <c r="O470" s="257"/>
      <c r="P470" s="219"/>
      <c r="Q470" s="220"/>
      <c r="R470" s="221"/>
      <c r="S470" s="138"/>
      <c r="T470" s="139"/>
      <c r="U470" s="207"/>
    </row>
    <row r="471" spans="1:21" ht="12.75">
      <c r="A471" s="150" t="s">
        <v>39</v>
      </c>
      <c r="B471" s="311"/>
      <c r="C471" s="299"/>
      <c r="D471" s="85"/>
      <c r="E471" s="205"/>
      <c r="F471" s="85"/>
      <c r="G471" s="205"/>
      <c r="H471" s="206"/>
      <c r="I471" s="206"/>
      <c r="J471" s="227">
        <f t="shared" si="49"/>
        <v>0</v>
      </c>
      <c r="K471" s="324"/>
      <c r="L471" s="229">
        <f t="shared" si="50"/>
        <v>0</v>
      </c>
      <c r="M471" s="248"/>
      <c r="N471" s="249">
        <f t="shared" si="51"/>
        <v>0</v>
      </c>
      <c r="O471" s="257"/>
      <c r="P471" s="219"/>
      <c r="Q471" s="220"/>
      <c r="R471" s="221"/>
      <c r="S471" s="138"/>
      <c r="T471" s="139"/>
      <c r="U471" s="207"/>
    </row>
    <row r="472" spans="1:21" ht="12.75">
      <c r="A472" s="150" t="s">
        <v>39</v>
      </c>
      <c r="B472" s="311"/>
      <c r="C472" s="299"/>
      <c r="D472" s="85"/>
      <c r="E472" s="205"/>
      <c r="F472" s="85"/>
      <c r="G472" s="205"/>
      <c r="H472" s="206"/>
      <c r="I472" s="206"/>
      <c r="J472" s="227">
        <f t="shared" si="49"/>
        <v>0</v>
      </c>
      <c r="K472" s="324"/>
      <c r="L472" s="229">
        <f t="shared" si="50"/>
        <v>0</v>
      </c>
      <c r="M472" s="248"/>
      <c r="N472" s="249">
        <f t="shared" si="51"/>
        <v>0</v>
      </c>
      <c r="O472" s="257"/>
      <c r="P472" s="219"/>
      <c r="Q472" s="220"/>
      <c r="R472" s="221"/>
      <c r="S472" s="138"/>
      <c r="T472" s="139"/>
      <c r="U472" s="207"/>
    </row>
    <row r="473" spans="1:21" ht="12.75">
      <c r="A473" s="150" t="s">
        <v>39</v>
      </c>
      <c r="B473" s="311"/>
      <c r="C473" s="299"/>
      <c r="D473" s="85"/>
      <c r="E473" s="205"/>
      <c r="F473" s="85"/>
      <c r="G473" s="205"/>
      <c r="H473" s="206"/>
      <c r="I473" s="206"/>
      <c r="J473" s="227">
        <f t="shared" si="49"/>
        <v>0</v>
      </c>
      <c r="K473" s="324"/>
      <c r="L473" s="229">
        <f t="shared" si="50"/>
        <v>0</v>
      </c>
      <c r="M473" s="248"/>
      <c r="N473" s="249">
        <f t="shared" si="51"/>
        <v>0</v>
      </c>
      <c r="O473" s="257"/>
      <c r="P473" s="219"/>
      <c r="Q473" s="220"/>
      <c r="R473" s="221"/>
      <c r="S473" s="138"/>
      <c r="T473" s="139"/>
      <c r="U473" s="207"/>
    </row>
    <row r="474" spans="1:21" ht="12.75">
      <c r="A474" s="150" t="s">
        <v>39</v>
      </c>
      <c r="B474" s="311"/>
      <c r="C474" s="299"/>
      <c r="D474" s="85"/>
      <c r="E474" s="205"/>
      <c r="F474" s="85"/>
      <c r="G474" s="205"/>
      <c r="H474" s="206"/>
      <c r="I474" s="206"/>
      <c r="J474" s="227">
        <f t="shared" si="49"/>
        <v>0</v>
      </c>
      <c r="K474" s="324"/>
      <c r="L474" s="229">
        <f t="shared" si="50"/>
        <v>0</v>
      </c>
      <c r="M474" s="248"/>
      <c r="N474" s="249">
        <f t="shared" si="51"/>
        <v>0</v>
      </c>
      <c r="O474" s="257"/>
      <c r="P474" s="219"/>
      <c r="Q474" s="220"/>
      <c r="R474" s="221"/>
      <c r="S474" s="138"/>
      <c r="T474" s="139"/>
      <c r="U474" s="207"/>
    </row>
    <row r="475" spans="1:21" ht="12.75">
      <c r="A475" s="150" t="s">
        <v>39</v>
      </c>
      <c r="B475" s="311"/>
      <c r="C475" s="299"/>
      <c r="D475" s="85"/>
      <c r="E475" s="205"/>
      <c r="F475" s="85"/>
      <c r="G475" s="205"/>
      <c r="H475" s="206"/>
      <c r="I475" s="206"/>
      <c r="J475" s="227">
        <f t="shared" si="49"/>
        <v>0</v>
      </c>
      <c r="K475" s="324"/>
      <c r="L475" s="229">
        <f t="shared" si="50"/>
        <v>0</v>
      </c>
      <c r="M475" s="248"/>
      <c r="N475" s="249">
        <f t="shared" si="51"/>
        <v>0</v>
      </c>
      <c r="O475" s="257"/>
      <c r="P475" s="219"/>
      <c r="Q475" s="220"/>
      <c r="R475" s="221"/>
      <c r="S475" s="138"/>
      <c r="T475" s="139"/>
      <c r="U475" s="207"/>
    </row>
    <row r="476" spans="1:21" ht="12.75">
      <c r="A476" s="150" t="s">
        <v>39</v>
      </c>
      <c r="B476" s="311"/>
      <c r="C476" s="299"/>
      <c r="D476" s="85"/>
      <c r="E476" s="205"/>
      <c r="F476" s="85"/>
      <c r="G476" s="205"/>
      <c r="H476" s="206"/>
      <c r="I476" s="206"/>
      <c r="J476" s="227">
        <f t="shared" si="49"/>
        <v>0</v>
      </c>
      <c r="K476" s="324"/>
      <c r="L476" s="229">
        <f t="shared" si="50"/>
        <v>0</v>
      </c>
      <c r="M476" s="248"/>
      <c r="N476" s="249">
        <f t="shared" si="51"/>
        <v>0</v>
      </c>
      <c r="O476" s="257"/>
      <c r="P476" s="219"/>
      <c r="Q476" s="220"/>
      <c r="R476" s="221"/>
      <c r="S476" s="138"/>
      <c r="T476" s="139"/>
      <c r="U476" s="207"/>
    </row>
    <row r="477" spans="1:21" ht="12.75">
      <c r="A477" s="150" t="s">
        <v>39</v>
      </c>
      <c r="B477" s="312"/>
      <c r="C477" s="301"/>
      <c r="D477" s="85"/>
      <c r="E477" s="205"/>
      <c r="F477" s="85"/>
      <c r="G477" s="205"/>
      <c r="H477" s="206"/>
      <c r="I477" s="304"/>
      <c r="J477" s="227">
        <f t="shared" si="49"/>
        <v>0</v>
      </c>
      <c r="K477" s="325"/>
      <c r="L477" s="229">
        <f t="shared" si="50"/>
        <v>0</v>
      </c>
      <c r="M477" s="251"/>
      <c r="N477" s="249">
        <f t="shared" si="51"/>
        <v>0</v>
      </c>
      <c r="O477" s="258"/>
      <c r="P477" s="219"/>
      <c r="Q477" s="220"/>
      <c r="R477" s="221"/>
      <c r="S477" s="138"/>
      <c r="T477" s="139"/>
      <c r="U477" s="207"/>
    </row>
    <row r="478" spans="1:21" ht="12.75">
      <c r="A478" s="150" t="s">
        <v>39</v>
      </c>
      <c r="B478" s="313"/>
      <c r="C478" s="299"/>
      <c r="D478" s="85"/>
      <c r="E478" s="205"/>
      <c r="F478" s="85"/>
      <c r="G478" s="205"/>
      <c r="H478" s="206"/>
      <c r="I478" s="206"/>
      <c r="J478" s="227">
        <f t="shared" si="49"/>
        <v>0</v>
      </c>
      <c r="K478" s="324"/>
      <c r="L478" s="229">
        <f t="shared" si="50"/>
        <v>0</v>
      </c>
      <c r="M478" s="248"/>
      <c r="N478" s="249">
        <f t="shared" si="51"/>
        <v>0</v>
      </c>
      <c r="O478" s="257"/>
      <c r="P478" s="219"/>
      <c r="Q478" s="220"/>
      <c r="R478" s="221"/>
      <c r="S478" s="138"/>
      <c r="T478" s="139"/>
      <c r="U478" s="207"/>
    </row>
    <row r="479" spans="1:21" ht="12.75">
      <c r="A479" s="150" t="s">
        <v>39</v>
      </c>
      <c r="B479" s="313"/>
      <c r="C479" s="299"/>
      <c r="D479" s="85"/>
      <c r="E479" s="205"/>
      <c r="F479" s="85"/>
      <c r="G479" s="205"/>
      <c r="H479" s="206"/>
      <c r="I479" s="206"/>
      <c r="J479" s="227">
        <f t="shared" si="49"/>
        <v>0</v>
      </c>
      <c r="K479" s="324"/>
      <c r="L479" s="229">
        <f t="shared" si="50"/>
        <v>0</v>
      </c>
      <c r="M479" s="248"/>
      <c r="N479" s="249">
        <f t="shared" si="51"/>
        <v>0</v>
      </c>
      <c r="O479" s="257"/>
      <c r="P479" s="219"/>
      <c r="Q479" s="220"/>
      <c r="R479" s="221"/>
      <c r="S479" s="138"/>
      <c r="T479" s="139"/>
      <c r="U479" s="207"/>
    </row>
    <row r="480" spans="1:21" ht="12.75">
      <c r="A480" s="150" t="s">
        <v>39</v>
      </c>
      <c r="B480" s="311"/>
      <c r="C480" s="299"/>
      <c r="D480" s="85"/>
      <c r="E480" s="205"/>
      <c r="F480" s="85"/>
      <c r="G480" s="205"/>
      <c r="H480" s="206"/>
      <c r="I480" s="206"/>
      <c r="J480" s="227">
        <f t="shared" si="49"/>
        <v>0</v>
      </c>
      <c r="K480" s="324"/>
      <c r="L480" s="229">
        <f t="shared" si="50"/>
        <v>0</v>
      </c>
      <c r="M480" s="248"/>
      <c r="N480" s="249">
        <f t="shared" si="51"/>
        <v>0</v>
      </c>
      <c r="O480" s="257"/>
      <c r="P480" s="219"/>
      <c r="Q480" s="220"/>
      <c r="R480" s="221"/>
      <c r="S480" s="138"/>
      <c r="T480" s="139"/>
      <c r="U480" s="207"/>
    </row>
    <row r="481" spans="1:21" ht="12.75">
      <c r="A481" s="150" t="s">
        <v>39</v>
      </c>
      <c r="B481" s="311"/>
      <c r="C481" s="299"/>
      <c r="D481" s="85"/>
      <c r="E481" s="205"/>
      <c r="F481" s="85"/>
      <c r="G481" s="205"/>
      <c r="H481" s="206"/>
      <c r="I481" s="206"/>
      <c r="J481" s="227">
        <f t="shared" si="49"/>
        <v>0</v>
      </c>
      <c r="K481" s="324"/>
      <c r="L481" s="229">
        <f t="shared" si="50"/>
        <v>0</v>
      </c>
      <c r="M481" s="248"/>
      <c r="N481" s="249">
        <f t="shared" si="51"/>
        <v>0</v>
      </c>
      <c r="O481" s="257"/>
      <c r="P481" s="219"/>
      <c r="Q481" s="220"/>
      <c r="R481" s="221"/>
      <c r="S481" s="138"/>
      <c r="T481" s="139"/>
      <c r="U481" s="207"/>
    </row>
    <row r="482" spans="1:21" ht="12.75">
      <c r="A482" s="150" t="s">
        <v>39</v>
      </c>
      <c r="B482" s="311"/>
      <c r="C482" s="299"/>
      <c r="D482" s="85"/>
      <c r="E482" s="205"/>
      <c r="F482" s="85"/>
      <c r="G482" s="205"/>
      <c r="H482" s="206"/>
      <c r="I482" s="206"/>
      <c r="J482" s="227">
        <f t="shared" si="49"/>
        <v>0</v>
      </c>
      <c r="K482" s="324"/>
      <c r="L482" s="229">
        <f t="shared" si="50"/>
        <v>0</v>
      </c>
      <c r="M482" s="248"/>
      <c r="N482" s="249">
        <f t="shared" si="51"/>
        <v>0</v>
      </c>
      <c r="O482" s="257"/>
      <c r="P482" s="219"/>
      <c r="Q482" s="220"/>
      <c r="R482" s="221"/>
      <c r="S482" s="138"/>
      <c r="T482" s="139"/>
      <c r="U482" s="207"/>
    </row>
    <row r="483" spans="1:21" ht="12.75">
      <c r="A483" s="150" t="s">
        <v>39</v>
      </c>
      <c r="B483" s="312"/>
      <c r="C483" s="301"/>
      <c r="D483" s="85"/>
      <c r="E483" s="205"/>
      <c r="F483" s="85"/>
      <c r="G483" s="205"/>
      <c r="H483" s="206"/>
      <c r="I483" s="304"/>
      <c r="J483" s="227">
        <f t="shared" si="49"/>
        <v>0</v>
      </c>
      <c r="K483" s="325"/>
      <c r="L483" s="229">
        <f t="shared" si="50"/>
        <v>0</v>
      </c>
      <c r="M483" s="251"/>
      <c r="N483" s="249">
        <f t="shared" si="51"/>
        <v>0</v>
      </c>
      <c r="O483" s="258"/>
      <c r="P483" s="219"/>
      <c r="Q483" s="220"/>
      <c r="R483" s="221"/>
      <c r="S483" s="138"/>
      <c r="T483" s="139"/>
      <c r="U483" s="207"/>
    </row>
    <row r="484" spans="1:21" ht="12.75">
      <c r="A484" s="150" t="s">
        <v>39</v>
      </c>
      <c r="B484" s="313"/>
      <c r="C484" s="299"/>
      <c r="D484" s="85"/>
      <c r="E484" s="205"/>
      <c r="F484" s="85"/>
      <c r="G484" s="205"/>
      <c r="H484" s="206"/>
      <c r="I484" s="206"/>
      <c r="J484" s="227">
        <f t="shared" si="49"/>
        <v>0</v>
      </c>
      <c r="K484" s="324"/>
      <c r="L484" s="229">
        <f t="shared" si="50"/>
        <v>0</v>
      </c>
      <c r="M484" s="248"/>
      <c r="N484" s="249">
        <f t="shared" si="51"/>
        <v>0</v>
      </c>
      <c r="O484" s="257"/>
      <c r="P484" s="219"/>
      <c r="Q484" s="220"/>
      <c r="R484" s="221"/>
      <c r="S484" s="138"/>
      <c r="T484" s="139"/>
      <c r="U484" s="207"/>
    </row>
    <row r="485" spans="1:21" ht="12.75">
      <c r="A485" s="150" t="s">
        <v>39</v>
      </c>
      <c r="B485" s="311"/>
      <c r="C485" s="299"/>
      <c r="D485" s="85"/>
      <c r="E485" s="205"/>
      <c r="F485" s="85"/>
      <c r="G485" s="205"/>
      <c r="H485" s="206"/>
      <c r="I485" s="206"/>
      <c r="J485" s="227">
        <f t="shared" si="49"/>
        <v>0</v>
      </c>
      <c r="K485" s="324"/>
      <c r="L485" s="229">
        <f t="shared" si="50"/>
        <v>0</v>
      </c>
      <c r="M485" s="248"/>
      <c r="N485" s="249">
        <f t="shared" si="51"/>
        <v>0</v>
      </c>
      <c r="O485" s="257"/>
      <c r="P485" s="219"/>
      <c r="Q485" s="220"/>
      <c r="R485" s="221"/>
      <c r="S485" s="138"/>
      <c r="T485" s="139"/>
      <c r="U485" s="207"/>
    </row>
    <row r="486" spans="1:21" ht="12.75">
      <c r="A486" s="150" t="s">
        <v>39</v>
      </c>
      <c r="B486" s="311"/>
      <c r="C486" s="299"/>
      <c r="D486" s="85"/>
      <c r="E486" s="205"/>
      <c r="F486" s="85"/>
      <c r="G486" s="205"/>
      <c r="H486" s="206"/>
      <c r="I486" s="206"/>
      <c r="J486" s="227">
        <f t="shared" si="49"/>
        <v>0</v>
      </c>
      <c r="K486" s="324"/>
      <c r="L486" s="229">
        <f t="shared" si="50"/>
        <v>0</v>
      </c>
      <c r="M486" s="248"/>
      <c r="N486" s="249">
        <f t="shared" si="51"/>
        <v>0</v>
      </c>
      <c r="O486" s="257"/>
      <c r="P486" s="219"/>
      <c r="Q486" s="220"/>
      <c r="R486" s="221"/>
      <c r="S486" s="138"/>
      <c r="T486" s="139"/>
      <c r="U486" s="207"/>
    </row>
    <row r="487" spans="1:21" ht="12.75">
      <c r="A487" s="150" t="s">
        <v>39</v>
      </c>
      <c r="B487" s="312"/>
      <c r="C487" s="301"/>
      <c r="D487" s="85"/>
      <c r="E487" s="205"/>
      <c r="F487" s="85"/>
      <c r="G487" s="205"/>
      <c r="H487" s="206"/>
      <c r="I487" s="304"/>
      <c r="J487" s="227">
        <f t="shared" si="49"/>
        <v>0</v>
      </c>
      <c r="K487" s="325"/>
      <c r="L487" s="229">
        <f t="shared" si="50"/>
        <v>0</v>
      </c>
      <c r="M487" s="251"/>
      <c r="N487" s="249">
        <f t="shared" si="51"/>
        <v>0</v>
      </c>
      <c r="O487" s="258"/>
      <c r="P487" s="219"/>
      <c r="Q487" s="220"/>
      <c r="R487" s="221"/>
      <c r="S487" s="138"/>
      <c r="T487" s="139"/>
      <c r="U487" s="207"/>
    </row>
    <row r="488" spans="1:21" ht="12.75">
      <c r="A488" s="150" t="s">
        <v>39</v>
      </c>
      <c r="B488" s="311"/>
      <c r="C488" s="299"/>
      <c r="D488" s="85"/>
      <c r="E488" s="205"/>
      <c r="F488" s="85"/>
      <c r="G488" s="205"/>
      <c r="H488" s="206"/>
      <c r="I488" s="206"/>
      <c r="J488" s="227">
        <f t="shared" si="49"/>
        <v>0</v>
      </c>
      <c r="K488" s="324"/>
      <c r="L488" s="229">
        <f t="shared" si="50"/>
        <v>0</v>
      </c>
      <c r="M488" s="248"/>
      <c r="N488" s="249">
        <f t="shared" si="51"/>
        <v>0</v>
      </c>
      <c r="O488" s="257"/>
      <c r="P488" s="219"/>
      <c r="Q488" s="220"/>
      <c r="R488" s="221"/>
      <c r="S488" s="138"/>
      <c r="T488" s="139"/>
      <c r="U488" s="207"/>
    </row>
    <row r="489" spans="1:21" ht="12.75">
      <c r="A489" s="150" t="s">
        <v>39</v>
      </c>
      <c r="B489" s="311"/>
      <c r="C489" s="299"/>
      <c r="D489" s="85"/>
      <c r="E489" s="205"/>
      <c r="F489" s="85"/>
      <c r="G489" s="205"/>
      <c r="H489" s="206"/>
      <c r="I489" s="206"/>
      <c r="J489" s="227">
        <f t="shared" si="49"/>
        <v>0</v>
      </c>
      <c r="K489" s="324"/>
      <c r="L489" s="229">
        <f t="shared" si="50"/>
        <v>0</v>
      </c>
      <c r="M489" s="248"/>
      <c r="N489" s="249">
        <f t="shared" si="51"/>
        <v>0</v>
      </c>
      <c r="O489" s="257"/>
      <c r="P489" s="219"/>
      <c r="Q489" s="220"/>
      <c r="R489" s="221"/>
      <c r="S489" s="138"/>
      <c r="T489" s="139"/>
      <c r="U489" s="207"/>
    </row>
    <row r="490" spans="1:21" ht="12.75">
      <c r="A490" s="150" t="s">
        <v>39</v>
      </c>
      <c r="B490" s="311"/>
      <c r="C490" s="299"/>
      <c r="D490" s="85"/>
      <c r="E490" s="205"/>
      <c r="F490" s="85"/>
      <c r="G490" s="205"/>
      <c r="H490" s="206"/>
      <c r="I490" s="206"/>
      <c r="J490" s="227">
        <f t="shared" si="49"/>
        <v>0</v>
      </c>
      <c r="K490" s="324"/>
      <c r="L490" s="229">
        <f t="shared" si="50"/>
        <v>0</v>
      </c>
      <c r="M490" s="248"/>
      <c r="N490" s="249">
        <f t="shared" si="51"/>
        <v>0</v>
      </c>
      <c r="O490" s="257"/>
      <c r="P490" s="219"/>
      <c r="Q490" s="220"/>
      <c r="R490" s="221"/>
      <c r="S490" s="138"/>
      <c r="T490" s="139"/>
      <c r="U490" s="207"/>
    </row>
    <row r="491" spans="1:21" ht="12.75">
      <c r="A491" s="151" t="s">
        <v>39</v>
      </c>
      <c r="B491" s="314"/>
      <c r="C491" s="306"/>
      <c r="D491" s="307"/>
      <c r="E491" s="308"/>
      <c r="F491" s="307"/>
      <c r="G491" s="308"/>
      <c r="H491" s="310"/>
      <c r="I491" s="310"/>
      <c r="J491" s="227">
        <f t="shared" si="49"/>
        <v>0</v>
      </c>
      <c r="K491" s="326"/>
      <c r="L491" s="229">
        <f t="shared" si="50"/>
        <v>0</v>
      </c>
      <c r="M491" s="248"/>
      <c r="N491" s="249">
        <f t="shared" si="51"/>
        <v>0</v>
      </c>
      <c r="O491" s="257"/>
      <c r="P491" s="219"/>
      <c r="Q491" s="220"/>
      <c r="R491" s="221"/>
      <c r="S491" s="138"/>
      <c r="T491" s="139"/>
      <c r="U491" s="207"/>
    </row>
    <row r="492" spans="1:21" s="149" customFormat="1" ht="13.5" thickBot="1">
      <c r="A492" s="141" t="str">
        <f>A454</f>
        <v>Sous total</v>
      </c>
      <c r="B492" s="142"/>
      <c r="C492" s="183"/>
      <c r="D492" s="188"/>
      <c r="E492" s="188"/>
      <c r="F492" s="188"/>
      <c r="G492" s="188"/>
      <c r="H492" s="188"/>
      <c r="I492" s="143"/>
      <c r="J492" s="143"/>
      <c r="K492" s="184"/>
      <c r="L492" s="146">
        <f>SUM(L458:L491)</f>
        <v>0</v>
      </c>
      <c r="M492" s="290">
        <f>SUM(M458:M491)</f>
        <v>0</v>
      </c>
      <c r="N492" s="253">
        <f>SUM(N457:N491)</f>
        <v>0</v>
      </c>
      <c r="O492" s="259"/>
      <c r="P492" s="222">
        <f>SUM(P457:P491)</f>
        <v>0</v>
      </c>
      <c r="Q492" s="284">
        <f>SUM(Q457:Q491)</f>
        <v>0</v>
      </c>
      <c r="R492" s="223"/>
      <c r="S492" s="147">
        <f>SUM(S457:S491)</f>
        <v>0</v>
      </c>
      <c r="T492" s="285">
        <f>SUM(T457:T491)</f>
        <v>0</v>
      </c>
      <c r="U492" s="148"/>
    </row>
    <row r="493" spans="1:21" s="194" customFormat="1" ht="13.5" thickTop="1">
      <c r="A493" s="189"/>
      <c r="B493" s="190"/>
      <c r="C493" s="190"/>
      <c r="D493" s="191"/>
      <c r="E493" s="191"/>
      <c r="F493" s="191"/>
      <c r="G493" s="191"/>
      <c r="H493" s="191"/>
      <c r="I493" s="192"/>
      <c r="J493" s="192"/>
      <c r="K493" s="193"/>
      <c r="L493" s="193"/>
      <c r="M493" s="193"/>
      <c r="N493" s="193"/>
      <c r="O493" s="192"/>
      <c r="P493" s="193"/>
      <c r="Q493" s="193"/>
      <c r="R493" s="192"/>
      <c r="S493" s="193"/>
      <c r="T493" s="193"/>
      <c r="U493" s="192"/>
    </row>
    <row r="494" spans="1:8" ht="12.75">
      <c r="A494" s="195" t="s">
        <v>186</v>
      </c>
      <c r="G494" s="196" t="s">
        <v>189</v>
      </c>
      <c r="H494" s="180"/>
    </row>
    <row r="495" spans="1:11" ht="12.75">
      <c r="A495" s="341" t="s">
        <v>81</v>
      </c>
      <c r="B495" s="341"/>
      <c r="C495" s="341"/>
      <c r="D495" s="116">
        <f>Synthèse!B56</f>
        <v>0</v>
      </c>
      <c r="G495" s="199" t="s">
        <v>190</v>
      </c>
      <c r="H495" s="200"/>
      <c r="I495" s="200"/>
      <c r="J495" s="201"/>
      <c r="K495" s="202">
        <f>Certificat!C26</f>
        <v>0</v>
      </c>
    </row>
    <row r="496" spans="1:11" ht="12.75">
      <c r="A496" s="341" t="s">
        <v>39</v>
      </c>
      <c r="B496" s="341"/>
      <c r="C496" s="341"/>
      <c r="D496" s="116">
        <f>Synthèse!B57</f>
        <v>0</v>
      </c>
      <c r="G496" s="199" t="s">
        <v>39</v>
      </c>
      <c r="H496" s="200"/>
      <c r="I496" s="200"/>
      <c r="J496" s="201"/>
      <c r="K496" s="202">
        <f>Certificat!C29</f>
        <v>0</v>
      </c>
    </row>
    <row r="497" spans="1:11" ht="12.75">
      <c r="A497" s="341" t="s">
        <v>82</v>
      </c>
      <c r="B497" s="341"/>
      <c r="C497" s="341"/>
      <c r="D497" s="116">
        <f>Synthèse!B58</f>
        <v>0</v>
      </c>
      <c r="G497" s="199" t="s">
        <v>191</v>
      </c>
      <c r="H497" s="200"/>
      <c r="I497" s="200"/>
      <c r="J497" s="201"/>
      <c r="K497" s="202">
        <f>Certificat!C32</f>
        <v>0</v>
      </c>
    </row>
    <row r="498" spans="1:11" ht="12.75">
      <c r="A498" s="341" t="s">
        <v>129</v>
      </c>
      <c r="B498" s="341"/>
      <c r="C498" s="341"/>
      <c r="D498" s="203">
        <f>Synthèse!B59</f>
        <v>0</v>
      </c>
      <c r="G498" s="342" t="s">
        <v>194</v>
      </c>
      <c r="H498" s="343"/>
      <c r="I498" s="343"/>
      <c r="J498" s="344"/>
      <c r="K498" s="202">
        <f>Certificat!C35</f>
        <v>0</v>
      </c>
    </row>
    <row r="499" spans="1:11" ht="12.75">
      <c r="A499" s="341" t="s">
        <v>138</v>
      </c>
      <c r="B499" s="341"/>
      <c r="C499" s="341"/>
      <c r="D499" s="116">
        <f>Synthèse!B60</f>
        <v>0</v>
      </c>
      <c r="G499" s="199" t="s">
        <v>192</v>
      </c>
      <c r="H499" s="200"/>
      <c r="I499" s="200"/>
      <c r="J499" s="201"/>
      <c r="K499" s="202">
        <f>Certificat!C38</f>
        <v>0</v>
      </c>
    </row>
    <row r="500" spans="1:8" ht="12.75">
      <c r="A500" s="341" t="s">
        <v>139</v>
      </c>
      <c r="B500" s="341"/>
      <c r="C500" s="341"/>
      <c r="D500" s="116">
        <f>Synthèse!B61</f>
        <v>0</v>
      </c>
      <c r="H500" s="180"/>
    </row>
    <row r="501" spans="1:10" ht="12.75">
      <c r="A501" s="341" t="s">
        <v>119</v>
      </c>
      <c r="B501" s="341"/>
      <c r="C501" s="341"/>
      <c r="D501" s="116">
        <f>Synthèse!B62</f>
        <v>0</v>
      </c>
      <c r="G501" s="338" t="s">
        <v>193</v>
      </c>
      <c r="H501" s="339"/>
      <c r="I501" s="340"/>
      <c r="J501" s="230">
        <f>IF(ISBLANK(Certificat!B54),"",Certificat!B54)</f>
      </c>
    </row>
    <row r="507" ht="12" customHeight="1"/>
    <row r="508" ht="15" customHeight="1" hidden="1">
      <c r="A508" s="88" t="s">
        <v>83</v>
      </c>
    </row>
    <row r="509" ht="24.75" customHeight="1" hidden="1">
      <c r="A509" s="88" t="s">
        <v>196</v>
      </c>
    </row>
    <row r="510" ht="17.25" customHeight="1" hidden="1">
      <c r="A510" s="88" t="s">
        <v>198</v>
      </c>
    </row>
    <row r="511" ht="23.25" customHeight="1" hidden="1">
      <c r="A511" s="88" t="s">
        <v>150</v>
      </c>
    </row>
    <row r="512" ht="29.25" customHeight="1" hidden="1">
      <c r="A512" s="88" t="s">
        <v>197</v>
      </c>
    </row>
    <row r="513" ht="28.5" customHeight="1" hidden="1">
      <c r="A513" s="88" t="s">
        <v>35</v>
      </c>
    </row>
    <row r="514" ht="15.75" customHeight="1" hidden="1">
      <c r="A514" s="88" t="s">
        <v>134</v>
      </c>
    </row>
    <row r="515" ht="29.25" customHeight="1" hidden="1">
      <c r="A515" s="88" t="s">
        <v>39</v>
      </c>
    </row>
  </sheetData>
  <sheetProtection password="B4C2" sheet="1" objects="1" scenarios="1" formatCells="0" formatColumns="0" insertRows="0" deleteRows="0"/>
  <protectedRanges>
    <protectedRange password="8A46" sqref="S1:U65536" name="Contr?le second niveau"/>
    <protectedRange password="AA47" sqref="P1:R65536" name="Contr?leur sur place de second niveau"/>
    <protectedRange password="C247" sqref="M1:O2 M3:M40 O3:O40 N4:N40 M41:O65536" name="Contr?leur premier niveau"/>
  </protectedRanges>
  <mergeCells count="49">
    <mergeCell ref="A86:A87"/>
    <mergeCell ref="A456:A457"/>
    <mergeCell ref="A254:A255"/>
    <mergeCell ref="B337:L337"/>
    <mergeCell ref="M337:O337"/>
    <mergeCell ref="A440:A441"/>
    <mergeCell ref="B1:L1"/>
    <mergeCell ref="M1:O1"/>
    <mergeCell ref="B169:L169"/>
    <mergeCell ref="M169:O169"/>
    <mergeCell ref="A170:A171"/>
    <mergeCell ref="B253:L253"/>
    <mergeCell ref="M253:O253"/>
    <mergeCell ref="B85:L85"/>
    <mergeCell ref="M85:O85"/>
    <mergeCell ref="A2:A3"/>
    <mergeCell ref="P1:R1"/>
    <mergeCell ref="S1:U1"/>
    <mergeCell ref="A338:A339"/>
    <mergeCell ref="B455:K455"/>
    <mergeCell ref="M455:O455"/>
    <mergeCell ref="B391:K391"/>
    <mergeCell ref="M391:O391"/>
    <mergeCell ref="A392:A393"/>
    <mergeCell ref="B439:K439"/>
    <mergeCell ref="M439:O439"/>
    <mergeCell ref="P85:R85"/>
    <mergeCell ref="S85:U85"/>
    <mergeCell ref="P169:R169"/>
    <mergeCell ref="S169:U169"/>
    <mergeCell ref="P253:R253"/>
    <mergeCell ref="S253:U253"/>
    <mergeCell ref="P455:R455"/>
    <mergeCell ref="S455:U455"/>
    <mergeCell ref="P337:R337"/>
    <mergeCell ref="S337:U337"/>
    <mergeCell ref="P391:R391"/>
    <mergeCell ref="S391:U391"/>
    <mergeCell ref="P439:R439"/>
    <mergeCell ref="S439:U439"/>
    <mergeCell ref="G501:I501"/>
    <mergeCell ref="A501:C501"/>
    <mergeCell ref="A495:C495"/>
    <mergeCell ref="A496:C496"/>
    <mergeCell ref="A497:C497"/>
    <mergeCell ref="A498:C498"/>
    <mergeCell ref="A499:C499"/>
    <mergeCell ref="A500:C500"/>
    <mergeCell ref="G498:J498"/>
  </mergeCells>
  <dataValidations count="1">
    <dataValidation type="list" showInputMessage="1" showErrorMessage="1" error="Veulliez tenir compte de la liste de choix!" sqref="A340:A389 A394:A437 A256:A335 A172:A251 A88:A167 A4:A83 A442:A453 A458:A491">
      <formula1>$A$508:$A$515</formula1>
    </dataValidation>
  </dataValidations>
  <printOptions horizontalCentered="1" verticalCentered="1"/>
  <pageMargins left="0.1968503937007874" right="0.1968503937007874" top="0.2362204724409449" bottom="0.2755905511811024" header="0.15748031496062992" footer="0.1968503937007874"/>
  <pageSetup horizontalDpi="600" verticalDpi="600" orientation="landscape" paperSize="9" r:id="rId1"/>
  <rowBreaks count="1" manualBreakCount="1">
    <brk id="454" max="255" man="1"/>
  </rowBreaks>
</worksheet>
</file>

<file path=xl/worksheets/sheet2.xml><?xml version="1.0" encoding="utf-8"?>
<worksheet xmlns="http://schemas.openxmlformats.org/spreadsheetml/2006/main" xmlns:r="http://schemas.openxmlformats.org/officeDocument/2006/relationships">
  <dimension ref="A1:L62"/>
  <sheetViews>
    <sheetView zoomScale="90" zoomScaleNormal="90" zoomScalePageLayoutView="0" workbookViewId="0" topLeftCell="A22">
      <selection activeCell="A56" sqref="A56"/>
    </sheetView>
  </sheetViews>
  <sheetFormatPr defaultColWidth="11.421875" defaultRowHeight="12.75"/>
  <cols>
    <col min="1" max="1" width="46.00390625" style="90" customWidth="1"/>
    <col min="2" max="2" width="12.8515625" style="90" bestFit="1" customWidth="1"/>
    <col min="3" max="4" width="12.28125" style="90" bestFit="1" customWidth="1"/>
    <col min="5" max="5" width="14.57421875" style="90" bestFit="1" customWidth="1"/>
    <col min="6" max="6" width="12.28125" style="90" customWidth="1"/>
    <col min="7" max="7" width="13.140625" style="90" bestFit="1" customWidth="1"/>
    <col min="8" max="8" width="15.28125" style="90" customWidth="1"/>
    <col min="9" max="10" width="12.28125" style="90" bestFit="1" customWidth="1"/>
    <col min="11" max="11" width="11.421875" style="90" customWidth="1"/>
    <col min="12" max="12" width="12.28125" style="90" bestFit="1" customWidth="1"/>
    <col min="13" max="16384" width="11.421875" style="90" customWidth="1"/>
  </cols>
  <sheetData>
    <row r="1" spans="1:6" s="88" customFormat="1" ht="25.5">
      <c r="A1" s="86" t="s">
        <v>21</v>
      </c>
      <c r="B1" s="87"/>
      <c r="C1" s="374"/>
      <c r="D1" s="375"/>
      <c r="E1" s="375"/>
      <c r="F1" s="376"/>
    </row>
    <row r="2" spans="1:6" s="88" customFormat="1" ht="12.75">
      <c r="A2" s="377" t="s">
        <v>22</v>
      </c>
      <c r="B2" s="377"/>
      <c r="C2" s="374"/>
      <c r="D2" s="375"/>
      <c r="E2" s="375"/>
      <c r="F2" s="376"/>
    </row>
    <row r="3" spans="1:6" s="88" customFormat="1" ht="12.75">
      <c r="A3" s="87" t="s">
        <v>23</v>
      </c>
      <c r="B3" s="87" t="s">
        <v>24</v>
      </c>
      <c r="C3" s="374"/>
      <c r="D3" s="375"/>
      <c r="E3" s="375"/>
      <c r="F3" s="376"/>
    </row>
    <row r="4" spans="1:6" s="88" customFormat="1" ht="12.75">
      <c r="A4" s="87" t="s">
        <v>179</v>
      </c>
      <c r="B4" s="87"/>
      <c r="C4" s="231" t="s">
        <v>178</v>
      </c>
      <c r="D4" s="234"/>
      <c r="E4" s="234"/>
      <c r="F4" s="234"/>
    </row>
    <row r="5" spans="1:3" s="88" customFormat="1" ht="12.75">
      <c r="A5" s="373" t="s">
        <v>207</v>
      </c>
      <c r="B5" s="373"/>
      <c r="C5" s="47"/>
    </row>
    <row r="6" spans="1:6" ht="12.75">
      <c r="A6" s="371" t="s">
        <v>30</v>
      </c>
      <c r="B6" s="371"/>
      <c r="C6" s="89"/>
      <c r="D6" s="89"/>
      <c r="E6" s="89"/>
      <c r="F6" s="89"/>
    </row>
    <row r="7" spans="1:6" ht="12.75">
      <c r="A7" s="86" t="s">
        <v>26</v>
      </c>
      <c r="B7" s="370" t="s">
        <v>27</v>
      </c>
      <c r="C7" s="370"/>
      <c r="D7" s="292"/>
      <c r="E7" s="89"/>
      <c r="F7" s="23"/>
    </row>
    <row r="8" spans="1:6" ht="12.75">
      <c r="A8" s="89"/>
      <c r="B8" s="370" t="s">
        <v>28</v>
      </c>
      <c r="C8" s="370"/>
      <c r="D8" s="292"/>
      <c r="E8" s="89"/>
      <c r="F8" s="23"/>
    </row>
    <row r="9" spans="1:6" ht="12.75">
      <c r="A9" s="89"/>
      <c r="B9" s="370" t="s">
        <v>29</v>
      </c>
      <c r="C9" s="370"/>
      <c r="D9" s="292"/>
      <c r="E9" s="89"/>
      <c r="F9" s="23"/>
    </row>
    <row r="11" spans="1:6" s="89" customFormat="1" ht="17.25" customHeight="1">
      <c r="A11" s="378" t="s">
        <v>76</v>
      </c>
      <c r="B11" s="378"/>
      <c r="C11" s="23"/>
      <c r="D11" s="23"/>
      <c r="E11" s="23"/>
      <c r="F11" s="23"/>
    </row>
    <row r="13" spans="1:12" s="92" customFormat="1" ht="39.75" customHeight="1">
      <c r="A13" s="91"/>
      <c r="B13" s="212" t="s">
        <v>77</v>
      </c>
      <c r="C13" s="209" t="s">
        <v>78</v>
      </c>
      <c r="D13" s="209" t="s">
        <v>78</v>
      </c>
      <c r="E13" s="209" t="s">
        <v>78</v>
      </c>
      <c r="F13" s="209" t="s">
        <v>78</v>
      </c>
      <c r="G13" s="209" t="s">
        <v>78</v>
      </c>
      <c r="H13" s="209" t="s">
        <v>78</v>
      </c>
      <c r="I13" s="209" t="s">
        <v>78</v>
      </c>
      <c r="J13" s="209" t="s">
        <v>78</v>
      </c>
      <c r="K13" s="46" t="s">
        <v>33</v>
      </c>
      <c r="L13" s="46" t="s">
        <v>159</v>
      </c>
    </row>
    <row r="14" spans="1:12" s="89" customFormat="1" ht="12.75">
      <c r="A14" s="210" t="s">
        <v>32</v>
      </c>
      <c r="B14" s="12"/>
      <c r="C14" s="12"/>
      <c r="D14" s="12"/>
      <c r="E14" s="12"/>
      <c r="F14" s="28"/>
      <c r="G14" s="76"/>
      <c r="H14" s="76"/>
      <c r="I14" s="76"/>
      <c r="J14" s="76"/>
      <c r="K14" s="93">
        <f aca="true" t="shared" si="0" ref="K14:K20">SUM(B14:J14)</f>
        <v>0</v>
      </c>
      <c r="L14" s="283" t="e">
        <f>(K14/$K$21)</f>
        <v>#DIV/0!</v>
      </c>
    </row>
    <row r="15" spans="1:12" s="89" customFormat="1" ht="12.75">
      <c r="A15" s="211" t="s">
        <v>126</v>
      </c>
      <c r="B15" s="12"/>
      <c r="C15" s="12"/>
      <c r="D15" s="12"/>
      <c r="E15" s="12"/>
      <c r="F15" s="28"/>
      <c r="G15" s="76"/>
      <c r="H15" s="76"/>
      <c r="I15" s="76"/>
      <c r="J15" s="76"/>
      <c r="K15" s="93">
        <f t="shared" si="0"/>
        <v>0</v>
      </c>
      <c r="L15" s="283" t="e">
        <f aca="true" t="shared" si="1" ref="L15:L20">(K15/$K$21)</f>
        <v>#DIV/0!</v>
      </c>
    </row>
    <row r="16" spans="1:12" s="89" customFormat="1" ht="12.75">
      <c r="A16" s="211" t="s">
        <v>127</v>
      </c>
      <c r="B16" s="12"/>
      <c r="C16" s="12"/>
      <c r="D16" s="12"/>
      <c r="E16" s="12"/>
      <c r="F16" s="28"/>
      <c r="G16" s="76"/>
      <c r="H16" s="76"/>
      <c r="I16" s="76"/>
      <c r="J16" s="76"/>
      <c r="K16" s="93">
        <f t="shared" si="0"/>
        <v>0</v>
      </c>
      <c r="L16" s="283" t="e">
        <f t="shared" si="1"/>
        <v>#DIV/0!</v>
      </c>
    </row>
    <row r="17" spans="1:12" s="89" customFormat="1" ht="12.75">
      <c r="A17" s="211" t="s">
        <v>143</v>
      </c>
      <c r="B17" s="12"/>
      <c r="C17" s="12"/>
      <c r="D17" s="12"/>
      <c r="E17" s="12"/>
      <c r="F17" s="28"/>
      <c r="G17" s="76"/>
      <c r="H17" s="76"/>
      <c r="I17" s="76"/>
      <c r="J17" s="76"/>
      <c r="K17" s="93">
        <f t="shared" si="0"/>
        <v>0</v>
      </c>
      <c r="L17" s="283" t="e">
        <f t="shared" si="1"/>
        <v>#DIV/0!</v>
      </c>
    </row>
    <row r="18" spans="1:12" s="89" customFormat="1" ht="12.75">
      <c r="A18" s="211" t="s">
        <v>128</v>
      </c>
      <c r="B18" s="12"/>
      <c r="C18" s="12"/>
      <c r="D18" s="12"/>
      <c r="E18" s="12"/>
      <c r="F18" s="28"/>
      <c r="G18" s="76"/>
      <c r="H18" s="76"/>
      <c r="I18" s="76"/>
      <c r="J18" s="76"/>
      <c r="K18" s="93">
        <f t="shared" si="0"/>
        <v>0</v>
      </c>
      <c r="L18" s="283" t="e">
        <f t="shared" si="1"/>
        <v>#DIV/0!</v>
      </c>
    </row>
    <row r="19" spans="1:12" s="89" customFormat="1" ht="12.75">
      <c r="A19" s="211" t="s">
        <v>141</v>
      </c>
      <c r="B19" s="12"/>
      <c r="C19" s="12"/>
      <c r="D19" s="12"/>
      <c r="E19" s="12"/>
      <c r="F19" s="28"/>
      <c r="G19" s="76"/>
      <c r="H19" s="76"/>
      <c r="I19" s="76"/>
      <c r="J19" s="76"/>
      <c r="K19" s="93">
        <f t="shared" si="0"/>
        <v>0</v>
      </c>
      <c r="L19" s="283" t="e">
        <f t="shared" si="1"/>
        <v>#DIV/0!</v>
      </c>
    </row>
    <row r="20" spans="1:12" s="89" customFormat="1" ht="12.75">
      <c r="A20" s="211" t="s">
        <v>144</v>
      </c>
      <c r="B20" s="12"/>
      <c r="C20" s="12"/>
      <c r="D20" s="12"/>
      <c r="E20" s="12"/>
      <c r="F20" s="28"/>
      <c r="G20" s="76"/>
      <c r="H20" s="76"/>
      <c r="I20" s="76"/>
      <c r="J20" s="76"/>
      <c r="K20" s="93">
        <f t="shared" si="0"/>
        <v>0</v>
      </c>
      <c r="L20" s="283" t="e">
        <f t="shared" si="1"/>
        <v>#DIV/0!</v>
      </c>
    </row>
    <row r="21" spans="1:12" ht="12.75">
      <c r="A21" s="94" t="s">
        <v>33</v>
      </c>
      <c r="B21" s="95">
        <f>SUM(B14:B20)</f>
        <v>0</v>
      </c>
      <c r="C21" s="95">
        <f>SUM(C14:C20)</f>
        <v>0</v>
      </c>
      <c r="D21" s="95">
        <f aca="true" t="shared" si="2" ref="D21:J21">SUM(D14:D20)</f>
        <v>0</v>
      </c>
      <c r="E21" s="95">
        <f t="shared" si="2"/>
        <v>0</v>
      </c>
      <c r="F21" s="95">
        <f t="shared" si="2"/>
        <v>0</v>
      </c>
      <c r="G21" s="95">
        <f t="shared" si="2"/>
        <v>0</v>
      </c>
      <c r="H21" s="95">
        <f t="shared" si="2"/>
        <v>0</v>
      </c>
      <c r="I21" s="95">
        <f t="shared" si="2"/>
        <v>0</v>
      </c>
      <c r="J21" s="95">
        <f t="shared" si="2"/>
        <v>0</v>
      </c>
      <c r="K21" s="95">
        <f>SUM(K14:K20)</f>
        <v>0</v>
      </c>
      <c r="L21" s="283" t="e">
        <f>SUM(L14:L20)</f>
        <v>#DIV/0!</v>
      </c>
    </row>
    <row r="23" spans="1:3" s="97" customFormat="1" ht="15.75">
      <c r="A23" s="96" t="s">
        <v>79</v>
      </c>
      <c r="B23" s="96"/>
      <c r="C23" s="96"/>
    </row>
    <row r="24" spans="1:3" s="97" customFormat="1" ht="15.75">
      <c r="A24" s="96"/>
      <c r="B24" s="96"/>
      <c r="C24" s="96"/>
    </row>
    <row r="25" spans="1:12" s="92" customFormat="1" ht="38.25">
      <c r="A25" s="98" t="s">
        <v>172</v>
      </c>
      <c r="B25" s="212" t="s">
        <v>158</v>
      </c>
      <c r="C25" s="209" t="s">
        <v>78</v>
      </c>
      <c r="D25" s="209" t="s">
        <v>78</v>
      </c>
      <c r="E25" s="209" t="s">
        <v>78</v>
      </c>
      <c r="F25" s="209" t="s">
        <v>78</v>
      </c>
      <c r="G25" s="209" t="s">
        <v>78</v>
      </c>
      <c r="H25" s="209" t="s">
        <v>78</v>
      </c>
      <c r="I25" s="209" t="s">
        <v>78</v>
      </c>
      <c r="J25" s="209" t="s">
        <v>78</v>
      </c>
      <c r="K25" s="98" t="s">
        <v>33</v>
      </c>
      <c r="L25" s="98" t="str">
        <f>L13</f>
        <v>En %</v>
      </c>
    </row>
    <row r="26" spans="1:12" s="97" customFormat="1" ht="15">
      <c r="A26" s="84" t="s">
        <v>163</v>
      </c>
      <c r="B26" s="77"/>
      <c r="C26" s="78"/>
      <c r="D26" s="78"/>
      <c r="E26" s="78"/>
      <c r="F26" s="79"/>
      <c r="G26" s="76"/>
      <c r="H26" s="80"/>
      <c r="I26" s="80"/>
      <c r="J26" s="80"/>
      <c r="K26" s="93">
        <f>SUM(B26:J26)</f>
        <v>0</v>
      </c>
      <c r="L26" s="282" t="e">
        <f aca="true" t="shared" si="3" ref="L26:L40">(K26/$K$41)</f>
        <v>#DIV/0!</v>
      </c>
    </row>
    <row r="27" spans="1:12" ht="12.75">
      <c r="A27" s="84" t="s">
        <v>164</v>
      </c>
      <c r="B27" s="78"/>
      <c r="C27" s="78"/>
      <c r="D27" s="78"/>
      <c r="E27" s="78"/>
      <c r="F27" s="79"/>
      <c r="G27" s="76"/>
      <c r="H27" s="81"/>
      <c r="I27" s="81"/>
      <c r="J27" s="81"/>
      <c r="K27" s="93">
        <f aca="true" t="shared" si="4" ref="K27:K40">SUM(B27:J27)</f>
        <v>0</v>
      </c>
      <c r="L27" s="282" t="e">
        <f t="shared" si="3"/>
        <v>#DIV/0!</v>
      </c>
    </row>
    <row r="28" spans="1:12" s="88" customFormat="1" ht="12.75">
      <c r="A28" s="84" t="s">
        <v>165</v>
      </c>
      <c r="B28" s="78"/>
      <c r="C28" s="78"/>
      <c r="D28" s="78"/>
      <c r="E28" s="78"/>
      <c r="F28" s="79"/>
      <c r="G28" s="76"/>
      <c r="H28" s="82"/>
      <c r="I28" s="82"/>
      <c r="J28" s="82"/>
      <c r="K28" s="93">
        <f t="shared" si="4"/>
        <v>0</v>
      </c>
      <c r="L28" s="282" t="e">
        <f t="shared" si="3"/>
        <v>#DIV/0!</v>
      </c>
    </row>
    <row r="29" spans="1:12" s="88" customFormat="1" ht="12.75">
      <c r="A29" s="84" t="s">
        <v>166</v>
      </c>
      <c r="B29" s="78"/>
      <c r="C29" s="78"/>
      <c r="D29" s="78"/>
      <c r="E29" s="78"/>
      <c r="F29" s="79"/>
      <c r="G29" s="76"/>
      <c r="H29" s="82"/>
      <c r="I29" s="82"/>
      <c r="J29" s="82"/>
      <c r="K29" s="93">
        <f t="shared" si="4"/>
        <v>0</v>
      </c>
      <c r="L29" s="282" t="e">
        <f t="shared" si="3"/>
        <v>#DIV/0!</v>
      </c>
    </row>
    <row r="30" spans="1:12" s="88" customFormat="1" ht="12.75">
      <c r="A30" s="84" t="s">
        <v>167</v>
      </c>
      <c r="B30" s="78"/>
      <c r="C30" s="78"/>
      <c r="D30" s="78"/>
      <c r="E30" s="78"/>
      <c r="F30" s="79"/>
      <c r="G30" s="76"/>
      <c r="H30" s="82"/>
      <c r="I30" s="82"/>
      <c r="J30" s="82"/>
      <c r="K30" s="93">
        <f t="shared" si="4"/>
        <v>0</v>
      </c>
      <c r="L30" s="282" t="e">
        <f t="shared" si="3"/>
        <v>#DIV/0!</v>
      </c>
    </row>
    <row r="31" spans="1:12" s="88" customFormat="1" ht="12.75">
      <c r="A31" s="84" t="s">
        <v>168</v>
      </c>
      <c r="B31" s="78"/>
      <c r="C31" s="78"/>
      <c r="D31" s="78"/>
      <c r="E31" s="78"/>
      <c r="F31" s="79"/>
      <c r="G31" s="76"/>
      <c r="H31" s="82"/>
      <c r="I31" s="82"/>
      <c r="J31" s="82"/>
      <c r="K31" s="93">
        <f t="shared" si="4"/>
        <v>0</v>
      </c>
      <c r="L31" s="282" t="e">
        <f t="shared" si="3"/>
        <v>#DIV/0!</v>
      </c>
    </row>
    <row r="32" spans="1:12" s="88" customFormat="1" ht="12.75">
      <c r="A32" s="84" t="s">
        <v>168</v>
      </c>
      <c r="B32" s="78"/>
      <c r="C32" s="78"/>
      <c r="D32" s="78"/>
      <c r="E32" s="78"/>
      <c r="F32" s="79"/>
      <c r="G32" s="76"/>
      <c r="H32" s="82"/>
      <c r="I32" s="82"/>
      <c r="J32" s="82"/>
      <c r="K32" s="93">
        <f t="shared" si="4"/>
        <v>0</v>
      </c>
      <c r="L32" s="282" t="e">
        <f t="shared" si="3"/>
        <v>#DIV/0!</v>
      </c>
    </row>
    <row r="33" spans="1:12" s="88" customFormat="1" ht="12.75">
      <c r="A33" s="84" t="s">
        <v>168</v>
      </c>
      <c r="B33" s="78"/>
      <c r="C33" s="78"/>
      <c r="D33" s="78"/>
      <c r="E33" s="78"/>
      <c r="F33" s="79"/>
      <c r="G33" s="76"/>
      <c r="H33" s="82"/>
      <c r="I33" s="82"/>
      <c r="J33" s="82"/>
      <c r="K33" s="93">
        <f t="shared" si="4"/>
        <v>0</v>
      </c>
      <c r="L33" s="282" t="e">
        <f t="shared" si="3"/>
        <v>#DIV/0!</v>
      </c>
    </row>
    <row r="34" spans="1:12" s="88" customFormat="1" ht="12.75">
      <c r="A34" s="84" t="s">
        <v>168</v>
      </c>
      <c r="B34" s="78"/>
      <c r="C34" s="78"/>
      <c r="D34" s="78"/>
      <c r="E34" s="78"/>
      <c r="F34" s="79"/>
      <c r="G34" s="76"/>
      <c r="H34" s="82"/>
      <c r="I34" s="82"/>
      <c r="J34" s="82"/>
      <c r="K34" s="93">
        <f t="shared" si="4"/>
        <v>0</v>
      </c>
      <c r="L34" s="282" t="e">
        <f t="shared" si="3"/>
        <v>#DIV/0!</v>
      </c>
    </row>
    <row r="35" spans="1:12" s="88" customFormat="1" ht="12.75">
      <c r="A35" s="84" t="s">
        <v>168</v>
      </c>
      <c r="B35" s="78"/>
      <c r="C35" s="78"/>
      <c r="D35" s="78"/>
      <c r="E35" s="78"/>
      <c r="F35" s="79"/>
      <c r="G35" s="76"/>
      <c r="H35" s="82"/>
      <c r="I35" s="82"/>
      <c r="J35" s="82"/>
      <c r="K35" s="93">
        <f t="shared" si="4"/>
        <v>0</v>
      </c>
      <c r="L35" s="282" t="e">
        <f t="shared" si="3"/>
        <v>#DIV/0!</v>
      </c>
    </row>
    <row r="36" spans="1:12" s="88" customFormat="1" ht="12.75">
      <c r="A36" s="84" t="s">
        <v>168</v>
      </c>
      <c r="B36" s="78"/>
      <c r="C36" s="78"/>
      <c r="D36" s="78"/>
      <c r="E36" s="78"/>
      <c r="F36" s="79"/>
      <c r="G36" s="76"/>
      <c r="H36" s="82"/>
      <c r="I36" s="82"/>
      <c r="J36" s="82"/>
      <c r="K36" s="93">
        <f t="shared" si="4"/>
        <v>0</v>
      </c>
      <c r="L36" s="282" t="e">
        <f t="shared" si="3"/>
        <v>#DIV/0!</v>
      </c>
    </row>
    <row r="37" spans="1:12" s="88" customFormat="1" ht="12.75">
      <c r="A37" s="84" t="s">
        <v>168</v>
      </c>
      <c r="B37" s="78"/>
      <c r="C37" s="78"/>
      <c r="D37" s="78"/>
      <c r="E37" s="78"/>
      <c r="F37" s="79"/>
      <c r="G37" s="76"/>
      <c r="H37" s="82"/>
      <c r="I37" s="82"/>
      <c r="J37" s="82"/>
      <c r="K37" s="93">
        <f t="shared" si="4"/>
        <v>0</v>
      </c>
      <c r="L37" s="282" t="e">
        <f t="shared" si="3"/>
        <v>#DIV/0!</v>
      </c>
    </row>
    <row r="38" spans="1:12" s="88" customFormat="1" ht="12.75">
      <c r="A38" s="84" t="s">
        <v>168</v>
      </c>
      <c r="B38" s="78"/>
      <c r="C38" s="78"/>
      <c r="D38" s="78"/>
      <c r="E38" s="78"/>
      <c r="F38" s="79"/>
      <c r="G38" s="76"/>
      <c r="H38" s="82"/>
      <c r="I38" s="82"/>
      <c r="J38" s="82"/>
      <c r="K38" s="93">
        <f t="shared" si="4"/>
        <v>0</v>
      </c>
      <c r="L38" s="282" t="e">
        <f t="shared" si="3"/>
        <v>#DIV/0!</v>
      </c>
    </row>
    <row r="39" spans="1:12" s="88" customFormat="1" ht="12.75">
      <c r="A39" s="84" t="s">
        <v>169</v>
      </c>
      <c r="B39" s="78"/>
      <c r="C39" s="78"/>
      <c r="D39" s="78"/>
      <c r="E39" s="78"/>
      <c r="F39" s="79"/>
      <c r="G39" s="76"/>
      <c r="H39" s="82"/>
      <c r="I39" s="82"/>
      <c r="J39" s="82"/>
      <c r="K39" s="93">
        <f t="shared" si="4"/>
        <v>0</v>
      </c>
      <c r="L39" s="282" t="e">
        <f t="shared" si="3"/>
        <v>#DIV/0!</v>
      </c>
    </row>
    <row r="40" spans="1:12" ht="12.75">
      <c r="A40" s="100" t="s">
        <v>170</v>
      </c>
      <c r="B40" s="78"/>
      <c r="C40" s="78"/>
      <c r="D40" s="78"/>
      <c r="E40" s="78"/>
      <c r="F40" s="79"/>
      <c r="G40" s="76"/>
      <c r="H40" s="81"/>
      <c r="I40" s="81"/>
      <c r="J40" s="81"/>
      <c r="K40" s="93">
        <f t="shared" si="4"/>
        <v>0</v>
      </c>
      <c r="L40" s="282" t="e">
        <f t="shared" si="3"/>
        <v>#DIV/0!</v>
      </c>
    </row>
    <row r="41" spans="1:12" ht="12.75">
      <c r="A41" s="101" t="s">
        <v>173</v>
      </c>
      <c r="B41" s="102">
        <f>SUM(B26:B40)</f>
        <v>0</v>
      </c>
      <c r="C41" s="102">
        <f>SUM(C26:C40)</f>
        <v>0</v>
      </c>
      <c r="D41" s="102">
        <f aca="true" t="shared" si="5" ref="D41:J41">SUM(D26:D40)</f>
        <v>0</v>
      </c>
      <c r="E41" s="102">
        <f t="shared" si="5"/>
        <v>0</v>
      </c>
      <c r="F41" s="102">
        <f t="shared" si="5"/>
        <v>0</v>
      </c>
      <c r="G41" s="102">
        <f t="shared" si="5"/>
        <v>0</v>
      </c>
      <c r="H41" s="102">
        <f t="shared" si="5"/>
        <v>0</v>
      </c>
      <c r="I41" s="102">
        <f t="shared" si="5"/>
        <v>0</v>
      </c>
      <c r="J41" s="102">
        <f t="shared" si="5"/>
        <v>0</v>
      </c>
      <c r="K41" s="93">
        <f>SUM(B41:J41)</f>
        <v>0</v>
      </c>
      <c r="L41" s="282" t="e">
        <f>SUM(L26:L40)</f>
        <v>#DIV/0!</v>
      </c>
    </row>
    <row r="42" spans="1:12" ht="12.75">
      <c r="A42" s="100" t="s">
        <v>171</v>
      </c>
      <c r="B42" s="78"/>
      <c r="C42" s="78"/>
      <c r="D42" s="78"/>
      <c r="E42" s="78"/>
      <c r="F42" s="79"/>
      <c r="G42" s="76"/>
      <c r="H42" s="81"/>
      <c r="I42" s="81"/>
      <c r="J42" s="81"/>
      <c r="K42" s="93">
        <f>SUM(B42:J42)</f>
        <v>0</v>
      </c>
      <c r="L42" s="282" t="e">
        <f>(K42/K41)</f>
        <v>#DIV/0!</v>
      </c>
    </row>
    <row r="43" spans="1:12" ht="12.75">
      <c r="A43" s="100" t="s">
        <v>174</v>
      </c>
      <c r="B43" s="78"/>
      <c r="C43" s="78"/>
      <c r="D43" s="78"/>
      <c r="E43" s="78"/>
      <c r="F43" s="79"/>
      <c r="G43" s="79"/>
      <c r="H43" s="83"/>
      <c r="I43" s="83"/>
      <c r="J43" s="83"/>
      <c r="K43" s="93">
        <f>SUM(B43:J43)</f>
        <v>0</v>
      </c>
      <c r="L43" s="103"/>
    </row>
    <row r="44" spans="1:12" ht="12.75">
      <c r="A44" s="101" t="s">
        <v>175</v>
      </c>
      <c r="B44" s="102">
        <f>B41+B43+B42</f>
        <v>0</v>
      </c>
      <c r="C44" s="102">
        <f aca="true" t="shared" si="6" ref="C44:J44">C41+C43+C42</f>
        <v>0</v>
      </c>
      <c r="D44" s="102">
        <f t="shared" si="6"/>
        <v>0</v>
      </c>
      <c r="E44" s="102">
        <f t="shared" si="6"/>
        <v>0</v>
      </c>
      <c r="F44" s="102">
        <f t="shared" si="6"/>
        <v>0</v>
      </c>
      <c r="G44" s="102">
        <f t="shared" si="6"/>
        <v>0</v>
      </c>
      <c r="H44" s="102">
        <f t="shared" si="6"/>
        <v>0</v>
      </c>
      <c r="I44" s="102">
        <f t="shared" si="6"/>
        <v>0</v>
      </c>
      <c r="J44" s="102">
        <f t="shared" si="6"/>
        <v>0</v>
      </c>
      <c r="K44" s="93">
        <f>SUM(B44:J44)</f>
        <v>0</v>
      </c>
      <c r="L44" s="104"/>
    </row>
    <row r="45" spans="1:12" ht="12.75">
      <c r="A45" s="101" t="s">
        <v>176</v>
      </c>
      <c r="B45" s="102"/>
      <c r="C45" s="102"/>
      <c r="D45" s="102"/>
      <c r="E45" s="102"/>
      <c r="F45" s="102"/>
      <c r="G45" s="102"/>
      <c r="H45" s="102"/>
      <c r="I45" s="102"/>
      <c r="J45" s="102"/>
      <c r="K45" s="99" t="e">
        <f>(K40+K42)/(K41+K42)</f>
        <v>#DIV/0!</v>
      </c>
      <c r="L45" s="104"/>
    </row>
    <row r="46" spans="1:12" ht="12.75">
      <c r="A46" s="101" t="s">
        <v>129</v>
      </c>
      <c r="B46" s="102"/>
      <c r="C46" s="102"/>
      <c r="D46" s="102"/>
      <c r="E46" s="102"/>
      <c r="F46" s="102"/>
      <c r="G46" s="102"/>
      <c r="H46" s="102"/>
      <c r="I46" s="102"/>
      <c r="J46" s="102"/>
      <c r="K46" s="105">
        <f>IF(K40=0,0,(K40/K41))</f>
        <v>0</v>
      </c>
      <c r="L46" s="106"/>
    </row>
    <row r="47" spans="1:2" ht="12.75">
      <c r="A47" s="107" t="s">
        <v>177</v>
      </c>
      <c r="B47" s="88"/>
    </row>
    <row r="49" spans="1:10" ht="15.75">
      <c r="A49" s="96" t="s">
        <v>155</v>
      </c>
      <c r="B49" s="96"/>
      <c r="C49" s="96"/>
      <c r="D49" s="97"/>
      <c r="E49" s="97"/>
      <c r="F49" s="97"/>
      <c r="G49" s="97"/>
      <c r="H49" s="97"/>
      <c r="I49" s="97"/>
      <c r="J49" s="97"/>
    </row>
    <row r="51" spans="1:11" ht="38.25">
      <c r="A51" s="108"/>
      <c r="B51" s="109" t="s">
        <v>34</v>
      </c>
      <c r="C51" s="110" t="s">
        <v>154</v>
      </c>
      <c r="D51" s="110" t="s">
        <v>148</v>
      </c>
      <c r="E51" s="110" t="s">
        <v>152</v>
      </c>
      <c r="F51" s="110" t="s">
        <v>135</v>
      </c>
      <c r="G51" s="110" t="s">
        <v>153</v>
      </c>
      <c r="H51" s="109" t="s">
        <v>134</v>
      </c>
      <c r="I51" s="110" t="s">
        <v>156</v>
      </c>
      <c r="J51" s="110" t="s">
        <v>39</v>
      </c>
      <c r="K51" s="110" t="s">
        <v>116</v>
      </c>
    </row>
    <row r="52" spans="1:11" ht="25.5">
      <c r="A52" s="111" t="s">
        <v>80</v>
      </c>
      <c r="B52" s="112">
        <f>'Relevé des pièces'!L84</f>
        <v>0</v>
      </c>
      <c r="C52" s="112">
        <f>'Relevé des pièces'!L168</f>
        <v>0</v>
      </c>
      <c r="D52" s="112">
        <f>'Relevé des pièces'!L252</f>
        <v>0</v>
      </c>
      <c r="E52" s="113">
        <f>'Relevé des pièces'!L336</f>
        <v>0</v>
      </c>
      <c r="F52" s="113">
        <f>'Relevé des pièces'!L390</f>
        <v>0</v>
      </c>
      <c r="G52" s="113">
        <f>'Relevé des pièces'!L438</f>
        <v>0</v>
      </c>
      <c r="H52" s="113">
        <f>'Relevé des pièces'!L454</f>
        <v>0</v>
      </c>
      <c r="I52" s="113">
        <f>SUM(B52:H52)</f>
        <v>0</v>
      </c>
      <c r="J52" s="113">
        <f>'Relevé des pièces'!L492</f>
        <v>0</v>
      </c>
      <c r="K52" s="114">
        <f>I52-J52</f>
        <v>0</v>
      </c>
    </row>
    <row r="54" spans="1:3" ht="15.75">
      <c r="A54" s="372" t="s">
        <v>117</v>
      </c>
      <c r="B54" s="372"/>
      <c r="C54" s="372"/>
    </row>
    <row r="56" spans="1:7" ht="12.75">
      <c r="A56" s="115" t="s">
        <v>199</v>
      </c>
      <c r="B56" s="116">
        <f>I52</f>
        <v>0</v>
      </c>
      <c r="C56" s="117"/>
      <c r="D56" s="117"/>
      <c r="E56" s="117"/>
      <c r="F56" s="117"/>
      <c r="G56" s="117"/>
    </row>
    <row r="57" spans="1:7" ht="12.75">
      <c r="A57" s="115" t="s">
        <v>39</v>
      </c>
      <c r="B57" s="116">
        <f>J52</f>
        <v>0</v>
      </c>
      <c r="C57" s="117"/>
      <c r="D57" s="117"/>
      <c r="E57" s="117"/>
      <c r="F57" s="117"/>
      <c r="G57" s="117"/>
    </row>
    <row r="58" spans="1:7" ht="12.75">
      <c r="A58" s="115" t="s">
        <v>200</v>
      </c>
      <c r="B58" s="116">
        <f>K52</f>
        <v>0</v>
      </c>
      <c r="C58" s="117"/>
      <c r="D58" s="117"/>
      <c r="E58" s="117"/>
      <c r="F58" s="117"/>
      <c r="G58" s="117"/>
    </row>
    <row r="59" spans="1:7" ht="12.75">
      <c r="A59" s="115" t="s">
        <v>129</v>
      </c>
      <c r="B59" s="118">
        <f>K46</f>
        <v>0</v>
      </c>
      <c r="C59" s="117"/>
      <c r="D59" s="117"/>
      <c r="E59" s="117"/>
      <c r="F59" s="117"/>
      <c r="G59" s="117"/>
    </row>
    <row r="60" spans="1:7" ht="12.75">
      <c r="A60" s="115" t="s">
        <v>138</v>
      </c>
      <c r="B60" s="116">
        <f>(B58-H52)*B59</f>
        <v>0</v>
      </c>
      <c r="C60" s="117"/>
      <c r="D60" s="117"/>
      <c r="E60" s="117"/>
      <c r="F60" s="117"/>
      <c r="G60" s="117"/>
    </row>
    <row r="61" spans="1:7" ht="12.75">
      <c r="A61" s="115" t="s">
        <v>139</v>
      </c>
      <c r="B61" s="116">
        <f>H52</f>
        <v>0</v>
      </c>
      <c r="C61" s="117"/>
      <c r="D61" s="117"/>
      <c r="E61" s="117"/>
      <c r="F61" s="117"/>
      <c r="G61" s="117"/>
    </row>
    <row r="62" spans="1:7" ht="12.75">
      <c r="A62" s="115" t="s">
        <v>119</v>
      </c>
      <c r="B62" s="116">
        <f>B61+B60</f>
        <v>0</v>
      </c>
      <c r="C62" s="119"/>
      <c r="D62" s="119"/>
      <c r="E62" s="119"/>
      <c r="F62" s="119"/>
      <c r="G62" s="119"/>
    </row>
  </sheetData>
  <sheetProtection password="B4C2" sheet="1" formatColumns="0" insertRows="0"/>
  <mergeCells count="11">
    <mergeCell ref="B8:C8"/>
    <mergeCell ref="B9:C9"/>
    <mergeCell ref="A6:B6"/>
    <mergeCell ref="A54:C54"/>
    <mergeCell ref="A5:B5"/>
    <mergeCell ref="C1:F1"/>
    <mergeCell ref="A2:B2"/>
    <mergeCell ref="C2:F2"/>
    <mergeCell ref="C3:F3"/>
    <mergeCell ref="A11:B11"/>
    <mergeCell ref="B7:C7"/>
  </mergeCells>
  <printOptions/>
  <pageMargins left="0.2" right="0.2" top="0.17" bottom="0.17" header="0.17" footer="0.17"/>
  <pageSetup fitToHeight="2" horizontalDpi="600" verticalDpi="600" orientation="landscape" paperSize="9" scale="76" r:id="rId1"/>
  <rowBreaks count="1" manualBreakCount="1">
    <brk id="53" max="255" man="1"/>
  </rowBreaks>
</worksheet>
</file>

<file path=xl/worksheets/sheet3.xml><?xml version="1.0" encoding="utf-8"?>
<worksheet xmlns="http://schemas.openxmlformats.org/spreadsheetml/2006/main" xmlns:r="http://schemas.openxmlformats.org/officeDocument/2006/relationships">
  <dimension ref="A1:C84"/>
  <sheetViews>
    <sheetView zoomScalePageLayoutView="0" workbookViewId="0" topLeftCell="A1">
      <selection activeCell="B32" sqref="B32"/>
    </sheetView>
  </sheetViews>
  <sheetFormatPr defaultColWidth="11.421875" defaultRowHeight="12.75"/>
  <cols>
    <col min="1" max="1" width="35.57421875" style="20" customWidth="1"/>
    <col min="2" max="2" width="36.8515625" style="19" customWidth="1"/>
    <col min="3" max="3" width="15.00390625" style="19" customWidth="1"/>
    <col min="4" max="16384" width="11.421875" style="19" customWidth="1"/>
  </cols>
  <sheetData>
    <row r="1" spans="1:3" s="15" customFormat="1" ht="16.5" thickTop="1">
      <c r="A1" s="379" t="s">
        <v>110</v>
      </c>
      <c r="B1" s="380"/>
      <c r="C1" s="14"/>
    </row>
    <row r="2" spans="1:3" ht="12.75">
      <c r="A2" s="16"/>
      <c r="B2" s="17"/>
      <c r="C2" s="18"/>
    </row>
    <row r="3" spans="1:3" ht="12.75">
      <c r="A3" s="2" t="s">
        <v>44</v>
      </c>
      <c r="B3" s="381"/>
      <c r="C3" s="382"/>
    </row>
    <row r="4" spans="1:3" ht="12.75">
      <c r="A4" s="2" t="s">
        <v>45</v>
      </c>
      <c r="B4" s="381"/>
      <c r="C4" s="382"/>
    </row>
    <row r="5" spans="1:3" ht="12.75">
      <c r="A5" s="2" t="s">
        <v>187</v>
      </c>
      <c r="B5" s="381"/>
      <c r="C5" s="382"/>
    </row>
    <row r="6" spans="1:3" ht="12.75">
      <c r="A6" s="2" t="s">
        <v>46</v>
      </c>
      <c r="B6" s="381"/>
      <c r="C6" s="382"/>
    </row>
    <row r="7" spans="1:3" ht="12.75">
      <c r="A7" s="2" t="s">
        <v>0</v>
      </c>
      <c r="B7" s="381"/>
      <c r="C7" s="382"/>
    </row>
    <row r="8" spans="1:3" ht="12.75">
      <c r="A8" s="2" t="s">
        <v>108</v>
      </c>
      <c r="B8" s="381"/>
      <c r="C8" s="382"/>
    </row>
    <row r="9" spans="1:3" ht="12.75">
      <c r="A9" s="2" t="s">
        <v>201</v>
      </c>
      <c r="B9" s="381"/>
      <c r="C9" s="382"/>
    </row>
    <row r="10" spans="1:3" ht="12.75">
      <c r="A10" s="2" t="s">
        <v>47</v>
      </c>
      <c r="B10" s="381"/>
      <c r="C10" s="382"/>
    </row>
    <row r="11" spans="1:3" ht="13.5" thickBot="1">
      <c r="A11" s="3" t="s">
        <v>48</v>
      </c>
      <c r="B11" s="385"/>
      <c r="C11" s="386"/>
    </row>
    <row r="12" spans="1:2" ht="13.5" thickTop="1">
      <c r="A12" s="9"/>
      <c r="B12" s="20"/>
    </row>
    <row r="13" spans="1:3" s="21" customFormat="1" ht="12.75">
      <c r="A13" s="5" t="s">
        <v>1</v>
      </c>
      <c r="B13" s="383"/>
      <c r="C13" s="384"/>
    </row>
    <row r="14" spans="1:3" s="21" customFormat="1" ht="12.75">
      <c r="A14" s="5" t="s">
        <v>2</v>
      </c>
      <c r="B14" s="383"/>
      <c r="C14" s="384"/>
    </row>
    <row r="15" spans="1:3" ht="15.75">
      <c r="A15" s="9"/>
      <c r="B15" s="22" t="s">
        <v>49</v>
      </c>
      <c r="C15" s="1"/>
    </row>
    <row r="16" spans="1:3" ht="12.75">
      <c r="A16" s="19"/>
      <c r="B16" s="9"/>
      <c r="C16" s="1"/>
    </row>
    <row r="17" spans="1:3" ht="12.75">
      <c r="A17" s="9" t="s">
        <v>50</v>
      </c>
      <c r="B17" s="9"/>
      <c r="C17" s="1"/>
    </row>
    <row r="18" spans="1:3" ht="12.75">
      <c r="A18" s="9" t="s">
        <v>51</v>
      </c>
      <c r="B18" s="38">
        <f>Synthèse!B56</f>
        <v>0</v>
      </c>
      <c r="C18" s="1"/>
    </row>
    <row r="19" spans="1:3" ht="12.75">
      <c r="A19" s="8" t="s">
        <v>52</v>
      </c>
      <c r="B19" s="39"/>
      <c r="C19" s="1"/>
    </row>
    <row r="20" spans="1:3" ht="12.75">
      <c r="A20" s="8"/>
      <c r="B20" s="39"/>
      <c r="C20" s="1"/>
    </row>
    <row r="21" spans="1:3" ht="12.75">
      <c r="A21" s="9" t="s">
        <v>10</v>
      </c>
      <c r="B21" s="39"/>
      <c r="C21" s="1"/>
    </row>
    <row r="22" spans="1:3" ht="12.75">
      <c r="A22" s="9"/>
      <c r="B22" s="38">
        <f>Synthèse!B57</f>
        <v>0</v>
      </c>
      <c r="C22" s="1"/>
    </row>
    <row r="23" spans="1:3" ht="12.75">
      <c r="A23" s="9"/>
      <c r="B23" s="39"/>
      <c r="C23" s="1"/>
    </row>
    <row r="24" spans="1:3" ht="12.75">
      <c r="A24" s="9" t="s">
        <v>53</v>
      </c>
      <c r="B24" s="39"/>
      <c r="C24" s="1"/>
    </row>
    <row r="25" spans="1:3" ht="12.75">
      <c r="A25" s="9"/>
      <c r="B25" s="38">
        <f>Synthèse!B58</f>
        <v>0</v>
      </c>
      <c r="C25" s="1"/>
    </row>
    <row r="26" spans="1:3" ht="12.75">
      <c r="A26" s="9"/>
      <c r="B26" s="39"/>
      <c r="C26" s="1"/>
    </row>
    <row r="27" spans="1:3" ht="12.75">
      <c r="A27" s="9" t="s">
        <v>54</v>
      </c>
      <c r="B27" s="39"/>
      <c r="C27" s="1"/>
    </row>
    <row r="28" spans="1:3" ht="12.75">
      <c r="A28" s="9"/>
      <c r="B28" s="38">
        <f>Synthèse!B62</f>
        <v>0</v>
      </c>
      <c r="C28" s="1"/>
    </row>
    <row r="29" spans="1:3" ht="12.75">
      <c r="A29" s="9"/>
      <c r="B29" s="39"/>
      <c r="C29" s="1"/>
    </row>
    <row r="30" spans="1:3" ht="12.75">
      <c r="A30" s="9" t="s">
        <v>55</v>
      </c>
      <c r="B30" s="9"/>
      <c r="C30" s="1"/>
    </row>
    <row r="31" spans="1:3" ht="12.75">
      <c r="A31" s="9" t="s">
        <v>56</v>
      </c>
      <c r="B31" s="9"/>
      <c r="C31" s="1"/>
    </row>
    <row r="32" spans="1:3" ht="12.75">
      <c r="A32" s="9" t="s">
        <v>57</v>
      </c>
      <c r="B32" s="9"/>
      <c r="C32" s="1"/>
    </row>
    <row r="33" spans="1:3" ht="12.75">
      <c r="A33" s="9" t="s">
        <v>58</v>
      </c>
      <c r="B33" s="9"/>
      <c r="C33" s="1"/>
    </row>
    <row r="34" spans="1:3" ht="12.75">
      <c r="A34" s="9" t="s">
        <v>59</v>
      </c>
      <c r="B34" s="9"/>
      <c r="C34" s="1"/>
    </row>
    <row r="35" spans="1:3" ht="12.75">
      <c r="A35" s="9" t="s">
        <v>60</v>
      </c>
      <c r="B35" s="9"/>
      <c r="C35" s="1"/>
    </row>
    <row r="36" spans="1:3" ht="12.75">
      <c r="A36" s="9" t="s">
        <v>61</v>
      </c>
      <c r="B36" s="9"/>
      <c r="C36" s="1"/>
    </row>
    <row r="37" spans="1:3" ht="12.75">
      <c r="A37" s="9" t="s">
        <v>62</v>
      </c>
      <c r="B37" s="9"/>
      <c r="C37" s="1"/>
    </row>
    <row r="38" spans="1:3" ht="6" customHeight="1">
      <c r="A38" s="9"/>
      <c r="B38" s="9"/>
      <c r="C38" s="1"/>
    </row>
    <row r="39" spans="1:2" s="1" customFormat="1" ht="12.75">
      <c r="A39" s="9" t="s">
        <v>63</v>
      </c>
      <c r="B39" s="9"/>
    </row>
    <row r="40" spans="1:2" s="1" customFormat="1" ht="12.75">
      <c r="A40" s="9" t="s">
        <v>64</v>
      </c>
      <c r="B40" s="9"/>
    </row>
    <row r="41" spans="1:2" s="1" customFormat="1" ht="6" customHeight="1">
      <c r="A41" s="9"/>
      <c r="B41" s="9"/>
    </row>
    <row r="42" spans="1:2" s="1" customFormat="1" ht="12.75">
      <c r="A42" s="9" t="s">
        <v>65</v>
      </c>
      <c r="B42" s="9"/>
    </row>
    <row r="43" spans="1:2" s="1" customFormat="1" ht="12.75">
      <c r="A43" s="9" t="s">
        <v>66</v>
      </c>
      <c r="B43" s="9"/>
    </row>
    <row r="44" spans="1:2" s="1" customFormat="1" ht="4.5" customHeight="1">
      <c r="A44" s="9"/>
      <c r="B44" s="9"/>
    </row>
    <row r="45" spans="1:2" s="1" customFormat="1" ht="12.75">
      <c r="A45" s="9" t="s">
        <v>67</v>
      </c>
      <c r="B45" s="9"/>
    </row>
    <row r="46" spans="1:2" s="1" customFormat="1" ht="4.5" customHeight="1">
      <c r="A46" s="9"/>
      <c r="B46" s="9"/>
    </row>
    <row r="47" spans="1:2" s="1" customFormat="1" ht="12.75">
      <c r="A47" s="9" t="s">
        <v>68</v>
      </c>
      <c r="B47" s="9"/>
    </row>
    <row r="48" spans="1:2" s="1" customFormat="1" ht="5.25" customHeight="1">
      <c r="A48" s="9"/>
      <c r="B48" s="9"/>
    </row>
    <row r="49" spans="1:2" s="1" customFormat="1" ht="12.75">
      <c r="A49" s="9" t="s">
        <v>69</v>
      </c>
      <c r="B49" s="9"/>
    </row>
    <row r="50" spans="1:2" s="1" customFormat="1" ht="12.75">
      <c r="A50" s="9" t="s">
        <v>70</v>
      </c>
      <c r="B50" s="9"/>
    </row>
    <row r="51" spans="1:2" s="1" customFormat="1" ht="3.75" customHeight="1">
      <c r="A51" s="9"/>
      <c r="B51" s="9"/>
    </row>
    <row r="52" spans="1:2" s="1" customFormat="1" ht="12.75">
      <c r="A52" s="9" t="s">
        <v>71</v>
      </c>
      <c r="B52" s="9"/>
    </row>
    <row r="53" spans="1:2" s="1" customFormat="1" ht="8.25" customHeight="1">
      <c r="A53" s="9"/>
      <c r="B53" s="9"/>
    </row>
    <row r="54" spans="1:2" s="6" customFormat="1" ht="12.75">
      <c r="A54" s="4" t="s">
        <v>72</v>
      </c>
      <c r="B54" s="4"/>
    </row>
    <row r="55" spans="1:2" s="1" customFormat="1" ht="12.75">
      <c r="A55" s="9"/>
      <c r="B55" s="9"/>
    </row>
    <row r="56" spans="1:3" s="1" customFormat="1" ht="12.75">
      <c r="A56" s="7" t="s">
        <v>73</v>
      </c>
      <c r="B56" s="9"/>
      <c r="C56" s="232"/>
    </row>
    <row r="57" spans="1:2" s="1" customFormat="1" ht="12.75">
      <c r="A57" s="7" t="s">
        <v>74</v>
      </c>
      <c r="B57" s="9"/>
    </row>
    <row r="58" spans="1:2" s="1" customFormat="1" ht="12.75">
      <c r="A58" s="7" t="s">
        <v>75</v>
      </c>
      <c r="B58" s="9"/>
    </row>
    <row r="59" spans="1:2" s="1" customFormat="1" ht="12.75">
      <c r="A59" s="9"/>
      <c r="B59" s="9"/>
    </row>
    <row r="60" spans="1:2" s="8" customFormat="1" ht="12.75">
      <c r="A60" s="8" t="s">
        <v>16</v>
      </c>
      <c r="B60" s="233"/>
    </row>
    <row r="61" spans="1:2" s="1" customFormat="1" ht="12.75">
      <c r="A61" s="8" t="s">
        <v>17</v>
      </c>
      <c r="B61" s="232"/>
    </row>
    <row r="62" spans="1:2" s="1" customFormat="1" ht="12.75">
      <c r="A62" s="9"/>
      <c r="B62" s="9" t="s">
        <v>18</v>
      </c>
    </row>
    <row r="63" spans="1:2" s="1" customFormat="1" ht="12.75">
      <c r="A63" s="9"/>
      <c r="B63" s="9"/>
    </row>
    <row r="64" spans="1:2" s="1" customFormat="1" ht="12.75">
      <c r="A64" s="9"/>
      <c r="B64" s="9"/>
    </row>
    <row r="65" spans="1:3" s="1" customFormat="1" ht="12.75">
      <c r="A65" s="294" t="s">
        <v>19</v>
      </c>
      <c r="B65" s="295"/>
      <c r="C65" s="296"/>
    </row>
    <row r="66" spans="1:3" s="1" customFormat="1" ht="12.75">
      <c r="A66" s="295" t="s">
        <v>20</v>
      </c>
      <c r="B66" s="296"/>
      <c r="C66" s="296"/>
    </row>
    <row r="67" spans="1:3" s="1" customFormat="1" ht="12.75">
      <c r="A67" s="296"/>
      <c r="B67" s="296"/>
      <c r="C67" s="296"/>
    </row>
    <row r="68" spans="1:3" s="1" customFormat="1" ht="12.75">
      <c r="A68" s="295"/>
      <c r="B68" s="296"/>
      <c r="C68" s="296"/>
    </row>
    <row r="69" spans="1:3" s="1" customFormat="1" ht="12.75">
      <c r="A69" s="295"/>
      <c r="B69" s="296"/>
      <c r="C69" s="296"/>
    </row>
    <row r="70" s="1" customFormat="1" ht="12.75">
      <c r="A70" s="9"/>
    </row>
    <row r="71" s="1" customFormat="1" ht="12.75">
      <c r="A71" s="9"/>
    </row>
    <row r="72" s="1" customFormat="1" ht="12.75">
      <c r="A72" s="9"/>
    </row>
    <row r="73" s="1" customFormat="1" ht="12.75">
      <c r="A73" s="9"/>
    </row>
    <row r="74" s="1" customFormat="1" ht="12.75">
      <c r="A74" s="9"/>
    </row>
    <row r="75" s="1" customFormat="1" ht="12.75">
      <c r="A75" s="9"/>
    </row>
    <row r="76" s="1" customFormat="1" ht="12.75">
      <c r="A76" s="9"/>
    </row>
    <row r="77" s="1" customFormat="1" ht="12.75">
      <c r="A77" s="9"/>
    </row>
    <row r="78" s="1" customFormat="1" ht="12.75">
      <c r="A78" s="9"/>
    </row>
    <row r="79" s="1" customFormat="1" ht="12.75">
      <c r="A79" s="9"/>
    </row>
    <row r="80" s="1" customFormat="1" ht="12.75">
      <c r="A80" s="9"/>
    </row>
    <row r="81" s="1" customFormat="1" ht="12.75">
      <c r="A81" s="9"/>
    </row>
    <row r="82" s="1" customFormat="1" ht="12.75">
      <c r="A82" s="9"/>
    </row>
    <row r="83" s="1" customFormat="1" ht="12.75">
      <c r="A83" s="9"/>
    </row>
    <row r="84" s="1" customFormat="1" ht="12.75">
      <c r="A84" s="9"/>
    </row>
  </sheetData>
  <sheetProtection password="B4C2" sheet="1"/>
  <mergeCells count="12">
    <mergeCell ref="B13:C13"/>
    <mergeCell ref="B14:C14"/>
    <mergeCell ref="B8:C8"/>
    <mergeCell ref="B10:C10"/>
    <mergeCell ref="B11:C11"/>
    <mergeCell ref="A1:B1"/>
    <mergeCell ref="B3:C3"/>
    <mergeCell ref="B4:C4"/>
    <mergeCell ref="B6:C6"/>
    <mergeCell ref="B9:C9"/>
    <mergeCell ref="B5:C5"/>
    <mergeCell ref="B7:C7"/>
  </mergeCells>
  <printOptions/>
  <pageMargins left="0.7874015748031497" right="0.3937007874015748" top="0.28" bottom="0.5511811023622047" header="0.2362204724409449" footer="0.35433070866141736"/>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68"/>
  <sheetViews>
    <sheetView tabSelected="1" workbookViewId="0" topLeftCell="A1">
      <selection activeCell="B16" sqref="B16:H16"/>
    </sheetView>
  </sheetViews>
  <sheetFormatPr defaultColWidth="11.421875" defaultRowHeight="12.75"/>
  <cols>
    <col min="1" max="1" width="47.00390625" style="10" customWidth="1"/>
    <col min="2" max="2" width="11.28125" style="10" customWidth="1"/>
    <col min="3" max="3" width="10.7109375" style="10" customWidth="1"/>
    <col min="4" max="5" width="11.28125" style="10" customWidth="1"/>
    <col min="6" max="6" width="12.00390625" style="10" customWidth="1"/>
    <col min="7" max="8" width="10.8515625" style="10" customWidth="1"/>
    <col min="9" max="9" width="11.28125" style="10" customWidth="1"/>
    <col min="10" max="10" width="10.28125" style="10" customWidth="1"/>
    <col min="11" max="11" width="14.421875" style="10" bestFit="1" customWidth="1"/>
    <col min="12" max="12" width="12.140625" style="10" customWidth="1"/>
    <col min="13" max="16384" width="11.421875" style="10" customWidth="1"/>
  </cols>
  <sheetData>
    <row r="1" spans="1:7" s="31" customFormat="1" ht="12.75">
      <c r="A1" s="29" t="s">
        <v>101</v>
      </c>
      <c r="B1" s="30"/>
      <c r="C1" s="398"/>
      <c r="D1" s="399"/>
      <c r="E1" s="399"/>
      <c r="F1" s="399"/>
      <c r="G1" s="400"/>
    </row>
    <row r="2" spans="1:7" s="31" customFormat="1" ht="15.75">
      <c r="A2" s="402" t="s">
        <v>22</v>
      </c>
      <c r="B2" s="402"/>
      <c r="C2" s="403"/>
      <c r="D2" s="404"/>
      <c r="E2" s="404"/>
      <c r="F2" s="404"/>
      <c r="G2" s="405"/>
    </row>
    <row r="3" spans="1:7" s="31" customFormat="1" ht="15.75">
      <c r="A3" s="30" t="s">
        <v>23</v>
      </c>
      <c r="B3" s="30" t="s">
        <v>24</v>
      </c>
      <c r="C3" s="403"/>
      <c r="D3" s="404"/>
      <c r="E3" s="404"/>
      <c r="F3" s="404"/>
      <c r="G3" s="405"/>
    </row>
    <row r="4" spans="1:7" s="31" customFormat="1" ht="15.75">
      <c r="A4" s="30" t="s">
        <v>180</v>
      </c>
      <c r="B4" s="30"/>
      <c r="C4" s="235" t="s">
        <v>178</v>
      </c>
      <c r="D4" s="44"/>
      <c r="E4" s="45"/>
      <c r="F4" s="45"/>
      <c r="G4" s="45"/>
    </row>
    <row r="5" spans="1:4" s="31" customFormat="1" ht="12.75">
      <c r="A5" s="406" t="s">
        <v>25</v>
      </c>
      <c r="B5" s="406"/>
      <c r="C5" s="49"/>
      <c r="D5" s="43"/>
    </row>
    <row r="6" spans="1:4" s="31" customFormat="1" ht="12.75">
      <c r="A6" s="409" t="s">
        <v>30</v>
      </c>
      <c r="B6" s="409"/>
      <c r="C6" s="48"/>
      <c r="D6" s="43"/>
    </row>
    <row r="7" spans="1:6" ht="12.75">
      <c r="A7" s="29" t="s">
        <v>26</v>
      </c>
      <c r="B7" s="387" t="s">
        <v>27</v>
      </c>
      <c r="C7" s="387"/>
      <c r="D7" s="293"/>
      <c r="E7" s="32"/>
      <c r="F7" s="32"/>
    </row>
    <row r="8" spans="2:6" ht="12.75">
      <c r="B8" s="388" t="s">
        <v>28</v>
      </c>
      <c r="C8" s="388"/>
      <c r="D8" s="293"/>
      <c r="E8" s="32"/>
      <c r="F8" s="32"/>
    </row>
    <row r="9" spans="2:6" ht="12.75">
      <c r="B9" s="387" t="s">
        <v>29</v>
      </c>
      <c r="C9" s="387"/>
      <c r="D9" s="293"/>
      <c r="E9" s="32"/>
      <c r="F9" s="32"/>
    </row>
    <row r="10" spans="3:7" ht="12.75">
      <c r="C10" s="32"/>
      <c r="D10" s="32"/>
      <c r="E10" s="32"/>
      <c r="F10" s="32"/>
      <c r="G10" s="32"/>
    </row>
    <row r="11" spans="1:4" s="35" customFormat="1" ht="15.75">
      <c r="A11" s="34" t="s">
        <v>183</v>
      </c>
      <c r="B11" s="34"/>
      <c r="C11" s="34"/>
      <c r="D11" s="34"/>
    </row>
    <row r="12" spans="1:4" s="35" customFormat="1" ht="15.75">
      <c r="A12" s="34"/>
      <c r="B12" s="34"/>
      <c r="C12" s="34"/>
      <c r="D12" s="34"/>
    </row>
    <row r="13" spans="1:12" s="31" customFormat="1" ht="12.75">
      <c r="A13" s="13" t="s">
        <v>37</v>
      </c>
      <c r="B13" s="13">
        <f>Synthèse!K14</f>
        <v>0</v>
      </c>
      <c r="C13" s="13">
        <f>Synthèse!K15</f>
        <v>0</v>
      </c>
      <c r="D13" s="13">
        <f>Synthèse!K16</f>
        <v>0</v>
      </c>
      <c r="E13" s="13">
        <f>Synthèse!K17</f>
        <v>0</v>
      </c>
      <c r="F13" s="13">
        <f>Synthèse!K18</f>
        <v>0</v>
      </c>
      <c r="G13" s="13">
        <f>Synthèse!K19</f>
        <v>0</v>
      </c>
      <c r="H13" s="13">
        <f>Synthèse!K20</f>
        <v>0</v>
      </c>
      <c r="I13" s="13">
        <f>SUM(B13:H13)</f>
        <v>0</v>
      </c>
      <c r="J13" s="13">
        <f>Synthèse!K43</f>
        <v>0</v>
      </c>
      <c r="K13" s="24">
        <f>I13-J13</f>
        <v>0</v>
      </c>
      <c r="L13" s="24">
        <f>Synthèse!K40+Synthèse!K42</f>
        <v>0</v>
      </c>
    </row>
    <row r="14" spans="1:12" s="31" customFormat="1" ht="41.25" customHeight="1">
      <c r="A14" s="24" t="s">
        <v>181</v>
      </c>
      <c r="B14" s="41" t="s">
        <v>34</v>
      </c>
      <c r="C14" s="41" t="s">
        <v>133</v>
      </c>
      <c r="D14" s="42" t="s">
        <v>148</v>
      </c>
      <c r="E14" s="42" t="s">
        <v>142</v>
      </c>
      <c r="F14" s="42" t="s">
        <v>135</v>
      </c>
      <c r="G14" s="41" t="s">
        <v>153</v>
      </c>
      <c r="H14" s="41" t="s">
        <v>134</v>
      </c>
      <c r="I14" s="42" t="s">
        <v>33</v>
      </c>
      <c r="J14" s="42" t="s">
        <v>39</v>
      </c>
      <c r="K14" s="42" t="s">
        <v>116</v>
      </c>
      <c r="L14" s="42" t="s">
        <v>184</v>
      </c>
    </row>
    <row r="15" spans="1:12" ht="12.75">
      <c r="A15" s="74" t="s">
        <v>182</v>
      </c>
      <c r="B15" s="74"/>
      <c r="C15" s="74"/>
      <c r="D15" s="74"/>
      <c r="E15" s="74"/>
      <c r="F15" s="74"/>
      <c r="G15" s="74"/>
      <c r="H15" s="74"/>
      <c r="I15" s="13">
        <f>SUM(B15:H15)</f>
        <v>0</v>
      </c>
      <c r="J15" s="75"/>
      <c r="K15" s="24">
        <f>I15-J15</f>
        <v>0</v>
      </c>
      <c r="L15" s="204"/>
    </row>
    <row r="16" spans="1:12" ht="12.75">
      <c r="A16" s="74" t="s">
        <v>182</v>
      </c>
      <c r="B16" s="74"/>
      <c r="C16" s="74"/>
      <c r="D16" s="74"/>
      <c r="E16" s="74"/>
      <c r="F16" s="74"/>
      <c r="G16" s="74"/>
      <c r="H16" s="74"/>
      <c r="I16" s="13">
        <f aca="true" t="shared" si="0" ref="I16:I44">SUM(B16:H16)</f>
        <v>0</v>
      </c>
      <c r="J16" s="75"/>
      <c r="K16" s="24">
        <f aca="true" t="shared" si="1" ref="K16:K44">I16-J16</f>
        <v>0</v>
      </c>
      <c r="L16" s="204"/>
    </row>
    <row r="17" spans="1:12" ht="12.75">
      <c r="A17" s="12" t="s">
        <v>182</v>
      </c>
      <c r="B17" s="74"/>
      <c r="C17" s="74"/>
      <c r="D17" s="74"/>
      <c r="E17" s="74"/>
      <c r="F17" s="74"/>
      <c r="G17" s="74"/>
      <c r="H17" s="74"/>
      <c r="I17" s="13">
        <f t="shared" si="0"/>
        <v>0</v>
      </c>
      <c r="J17" s="75"/>
      <c r="K17" s="24">
        <f t="shared" si="1"/>
        <v>0</v>
      </c>
      <c r="L17" s="204"/>
    </row>
    <row r="18" spans="1:12" ht="12.75">
      <c r="A18" s="74" t="s">
        <v>182</v>
      </c>
      <c r="B18" s="74"/>
      <c r="C18" s="74"/>
      <c r="D18" s="74"/>
      <c r="E18" s="74"/>
      <c r="F18" s="74"/>
      <c r="G18" s="74"/>
      <c r="H18" s="74"/>
      <c r="I18" s="13">
        <f t="shared" si="0"/>
        <v>0</v>
      </c>
      <c r="J18" s="75"/>
      <c r="K18" s="24">
        <f t="shared" si="1"/>
        <v>0</v>
      </c>
      <c r="L18" s="204"/>
    </row>
    <row r="19" spans="1:12" ht="12.75">
      <c r="A19" s="74" t="s">
        <v>182</v>
      </c>
      <c r="B19" s="74"/>
      <c r="C19" s="74"/>
      <c r="D19" s="74"/>
      <c r="E19" s="74"/>
      <c r="F19" s="74"/>
      <c r="G19" s="74"/>
      <c r="H19" s="74"/>
      <c r="I19" s="13">
        <f t="shared" si="0"/>
        <v>0</v>
      </c>
      <c r="J19" s="75"/>
      <c r="K19" s="24">
        <f t="shared" si="1"/>
        <v>0</v>
      </c>
      <c r="L19" s="204"/>
    </row>
    <row r="20" spans="1:12" ht="12.75">
      <c r="A20" s="74" t="s">
        <v>182</v>
      </c>
      <c r="B20" s="74"/>
      <c r="C20" s="74"/>
      <c r="D20" s="74"/>
      <c r="E20" s="74"/>
      <c r="F20" s="74"/>
      <c r="G20" s="74"/>
      <c r="H20" s="74"/>
      <c r="I20" s="13">
        <f t="shared" si="0"/>
        <v>0</v>
      </c>
      <c r="J20" s="75"/>
      <c r="K20" s="24">
        <f t="shared" si="1"/>
        <v>0</v>
      </c>
      <c r="L20" s="204"/>
    </row>
    <row r="21" spans="1:12" ht="12.75">
      <c r="A21" s="74" t="s">
        <v>182</v>
      </c>
      <c r="B21" s="74"/>
      <c r="C21" s="74"/>
      <c r="D21" s="74"/>
      <c r="E21" s="74"/>
      <c r="F21" s="74"/>
      <c r="G21" s="74"/>
      <c r="H21" s="74"/>
      <c r="I21" s="13">
        <f t="shared" si="0"/>
        <v>0</v>
      </c>
      <c r="J21" s="75"/>
      <c r="K21" s="24">
        <f t="shared" si="1"/>
        <v>0</v>
      </c>
      <c r="L21" s="204"/>
    </row>
    <row r="22" spans="1:12" ht="12.75">
      <c r="A22" s="74" t="s">
        <v>182</v>
      </c>
      <c r="B22" s="74"/>
      <c r="C22" s="74"/>
      <c r="D22" s="74"/>
      <c r="E22" s="74"/>
      <c r="F22" s="74"/>
      <c r="G22" s="74"/>
      <c r="H22" s="74"/>
      <c r="I22" s="13">
        <f t="shared" si="0"/>
        <v>0</v>
      </c>
      <c r="J22" s="75"/>
      <c r="K22" s="24">
        <f t="shared" si="1"/>
        <v>0</v>
      </c>
      <c r="L22" s="204"/>
    </row>
    <row r="23" spans="1:12" ht="12.75">
      <c r="A23" s="74" t="s">
        <v>182</v>
      </c>
      <c r="B23" s="74"/>
      <c r="C23" s="74"/>
      <c r="D23" s="74"/>
      <c r="E23" s="74"/>
      <c r="F23" s="74"/>
      <c r="G23" s="74"/>
      <c r="H23" s="74"/>
      <c r="I23" s="13">
        <f t="shared" si="0"/>
        <v>0</v>
      </c>
      <c r="J23" s="75"/>
      <c r="K23" s="24">
        <f t="shared" si="1"/>
        <v>0</v>
      </c>
      <c r="L23" s="204"/>
    </row>
    <row r="24" spans="1:12" ht="12.75">
      <c r="A24" s="74" t="s">
        <v>182</v>
      </c>
      <c r="B24" s="74"/>
      <c r="C24" s="74"/>
      <c r="D24" s="74"/>
      <c r="E24" s="74"/>
      <c r="F24" s="74"/>
      <c r="G24" s="74"/>
      <c r="H24" s="74"/>
      <c r="I24" s="13">
        <f t="shared" si="0"/>
        <v>0</v>
      </c>
      <c r="J24" s="75"/>
      <c r="K24" s="24">
        <f t="shared" si="1"/>
        <v>0</v>
      </c>
      <c r="L24" s="204"/>
    </row>
    <row r="25" spans="1:12" ht="12.75">
      <c r="A25" s="74" t="s">
        <v>182</v>
      </c>
      <c r="B25" s="74"/>
      <c r="C25" s="74"/>
      <c r="D25" s="74"/>
      <c r="E25" s="74"/>
      <c r="F25" s="74"/>
      <c r="G25" s="74"/>
      <c r="H25" s="74"/>
      <c r="I25" s="13">
        <f t="shared" si="0"/>
        <v>0</v>
      </c>
      <c r="J25" s="75"/>
      <c r="K25" s="24">
        <f t="shared" si="1"/>
        <v>0</v>
      </c>
      <c r="L25" s="204"/>
    </row>
    <row r="26" spans="1:12" ht="12.75">
      <c r="A26" s="74" t="s">
        <v>182</v>
      </c>
      <c r="B26" s="74"/>
      <c r="C26" s="74"/>
      <c r="D26" s="74"/>
      <c r="E26" s="74"/>
      <c r="F26" s="74"/>
      <c r="G26" s="74"/>
      <c r="H26" s="74"/>
      <c r="I26" s="13">
        <f t="shared" si="0"/>
        <v>0</v>
      </c>
      <c r="J26" s="75"/>
      <c r="K26" s="24">
        <f t="shared" si="1"/>
        <v>0</v>
      </c>
      <c r="L26" s="204"/>
    </row>
    <row r="27" spans="1:12" ht="12.75">
      <c r="A27" s="74" t="s">
        <v>182</v>
      </c>
      <c r="B27" s="74"/>
      <c r="C27" s="74"/>
      <c r="D27" s="74"/>
      <c r="E27" s="74"/>
      <c r="F27" s="74"/>
      <c r="G27" s="74"/>
      <c r="H27" s="74"/>
      <c r="I27" s="13">
        <f t="shared" si="0"/>
        <v>0</v>
      </c>
      <c r="J27" s="75"/>
      <c r="K27" s="24">
        <f t="shared" si="1"/>
        <v>0</v>
      </c>
      <c r="L27" s="204"/>
    </row>
    <row r="28" spans="1:12" ht="12.75">
      <c r="A28" s="74" t="s">
        <v>182</v>
      </c>
      <c r="B28" s="74"/>
      <c r="C28" s="74"/>
      <c r="D28" s="74"/>
      <c r="E28" s="74"/>
      <c r="F28" s="74"/>
      <c r="G28" s="74"/>
      <c r="H28" s="74"/>
      <c r="I28" s="13">
        <f t="shared" si="0"/>
        <v>0</v>
      </c>
      <c r="J28" s="75"/>
      <c r="K28" s="24">
        <f t="shared" si="1"/>
        <v>0</v>
      </c>
      <c r="L28" s="204"/>
    </row>
    <row r="29" spans="1:12" ht="12.75">
      <c r="A29" s="74" t="s">
        <v>182</v>
      </c>
      <c r="B29" s="74"/>
      <c r="C29" s="74"/>
      <c r="D29" s="74"/>
      <c r="E29" s="74"/>
      <c r="F29" s="74"/>
      <c r="G29" s="74"/>
      <c r="H29" s="74"/>
      <c r="I29" s="13">
        <f t="shared" si="0"/>
        <v>0</v>
      </c>
      <c r="J29" s="75"/>
      <c r="K29" s="24">
        <f t="shared" si="1"/>
        <v>0</v>
      </c>
      <c r="L29" s="204"/>
    </row>
    <row r="30" spans="1:12" ht="12.75">
      <c r="A30" s="74" t="s">
        <v>182</v>
      </c>
      <c r="B30" s="74"/>
      <c r="C30" s="74"/>
      <c r="D30" s="74"/>
      <c r="E30" s="74"/>
      <c r="F30" s="74"/>
      <c r="G30" s="74"/>
      <c r="H30" s="74"/>
      <c r="I30" s="13">
        <f t="shared" si="0"/>
        <v>0</v>
      </c>
      <c r="J30" s="75"/>
      <c r="K30" s="24">
        <f t="shared" si="1"/>
        <v>0</v>
      </c>
      <c r="L30" s="204"/>
    </row>
    <row r="31" spans="1:12" ht="12.75">
      <c r="A31" s="74" t="s">
        <v>182</v>
      </c>
      <c r="B31" s="74"/>
      <c r="C31" s="74"/>
      <c r="D31" s="74"/>
      <c r="E31" s="74"/>
      <c r="F31" s="74"/>
      <c r="G31" s="74"/>
      <c r="H31" s="74"/>
      <c r="I31" s="13">
        <f t="shared" si="0"/>
        <v>0</v>
      </c>
      <c r="J31" s="75"/>
      <c r="K31" s="24">
        <f t="shared" si="1"/>
        <v>0</v>
      </c>
      <c r="L31" s="204"/>
    </row>
    <row r="32" spans="1:12" ht="12.75">
      <c r="A32" s="74" t="s">
        <v>182</v>
      </c>
      <c r="B32" s="74"/>
      <c r="C32" s="74"/>
      <c r="D32" s="74"/>
      <c r="E32" s="74"/>
      <c r="F32" s="74"/>
      <c r="G32" s="74"/>
      <c r="H32" s="74"/>
      <c r="I32" s="13">
        <f t="shared" si="0"/>
        <v>0</v>
      </c>
      <c r="J32" s="75"/>
      <c r="K32" s="24">
        <f t="shared" si="1"/>
        <v>0</v>
      </c>
      <c r="L32" s="204"/>
    </row>
    <row r="33" spans="1:12" ht="12.75">
      <c r="A33" s="74" t="s">
        <v>182</v>
      </c>
      <c r="B33" s="74"/>
      <c r="C33" s="74"/>
      <c r="D33" s="74"/>
      <c r="E33" s="74"/>
      <c r="F33" s="74"/>
      <c r="G33" s="74"/>
      <c r="H33" s="74"/>
      <c r="I33" s="13">
        <f t="shared" si="0"/>
        <v>0</v>
      </c>
      <c r="J33" s="75"/>
      <c r="K33" s="24">
        <f t="shared" si="1"/>
        <v>0</v>
      </c>
      <c r="L33" s="204"/>
    </row>
    <row r="34" spans="1:12" ht="12.75">
      <c r="A34" s="74" t="s">
        <v>182</v>
      </c>
      <c r="B34" s="74"/>
      <c r="C34" s="74"/>
      <c r="D34" s="74"/>
      <c r="E34" s="74"/>
      <c r="F34" s="74"/>
      <c r="G34" s="74"/>
      <c r="H34" s="74"/>
      <c r="I34" s="13">
        <f t="shared" si="0"/>
        <v>0</v>
      </c>
      <c r="J34" s="75"/>
      <c r="K34" s="24">
        <f t="shared" si="1"/>
        <v>0</v>
      </c>
      <c r="L34" s="204"/>
    </row>
    <row r="35" spans="1:12" ht="12.75">
      <c r="A35" s="74" t="s">
        <v>182</v>
      </c>
      <c r="B35" s="74"/>
      <c r="C35" s="74"/>
      <c r="D35" s="74"/>
      <c r="E35" s="74"/>
      <c r="F35" s="74"/>
      <c r="G35" s="74"/>
      <c r="H35" s="74"/>
      <c r="I35" s="13">
        <f t="shared" si="0"/>
        <v>0</v>
      </c>
      <c r="J35" s="75"/>
      <c r="K35" s="24">
        <f t="shared" si="1"/>
        <v>0</v>
      </c>
      <c r="L35" s="204"/>
    </row>
    <row r="36" spans="1:12" ht="12.75">
      <c r="A36" s="74" t="s">
        <v>182</v>
      </c>
      <c r="B36" s="74"/>
      <c r="C36" s="74"/>
      <c r="D36" s="74"/>
      <c r="E36" s="74"/>
      <c r="F36" s="74"/>
      <c r="G36" s="74"/>
      <c r="H36" s="74"/>
      <c r="I36" s="13">
        <f t="shared" si="0"/>
        <v>0</v>
      </c>
      <c r="J36" s="75"/>
      <c r="K36" s="24">
        <f t="shared" si="1"/>
        <v>0</v>
      </c>
      <c r="L36" s="204"/>
    </row>
    <row r="37" spans="1:12" ht="12.75">
      <c r="A37" s="74" t="s">
        <v>182</v>
      </c>
      <c r="B37" s="74"/>
      <c r="C37" s="74"/>
      <c r="D37" s="74"/>
      <c r="E37" s="74"/>
      <c r="F37" s="74"/>
      <c r="G37" s="74"/>
      <c r="H37" s="74"/>
      <c r="I37" s="13">
        <f t="shared" si="0"/>
        <v>0</v>
      </c>
      <c r="J37" s="75"/>
      <c r="K37" s="24">
        <f t="shared" si="1"/>
        <v>0</v>
      </c>
      <c r="L37" s="204"/>
    </row>
    <row r="38" spans="1:12" ht="12.75">
      <c r="A38" s="74" t="s">
        <v>182</v>
      </c>
      <c r="B38" s="74"/>
      <c r="C38" s="74"/>
      <c r="D38" s="74"/>
      <c r="E38" s="74"/>
      <c r="F38" s="74"/>
      <c r="G38" s="74"/>
      <c r="H38" s="74"/>
      <c r="I38" s="13">
        <f t="shared" si="0"/>
        <v>0</v>
      </c>
      <c r="J38" s="75"/>
      <c r="K38" s="24">
        <f t="shared" si="1"/>
        <v>0</v>
      </c>
      <c r="L38" s="204"/>
    </row>
    <row r="39" spans="1:12" ht="12.75">
      <c r="A39" s="74" t="s">
        <v>182</v>
      </c>
      <c r="B39" s="74"/>
      <c r="C39" s="74"/>
      <c r="D39" s="74"/>
      <c r="E39" s="74"/>
      <c r="F39" s="74"/>
      <c r="G39" s="74"/>
      <c r="H39" s="74"/>
      <c r="I39" s="13">
        <f t="shared" si="0"/>
        <v>0</v>
      </c>
      <c r="J39" s="75"/>
      <c r="K39" s="24">
        <f t="shared" si="1"/>
        <v>0</v>
      </c>
      <c r="L39" s="204"/>
    </row>
    <row r="40" spans="1:12" ht="12.75">
      <c r="A40" s="74" t="s">
        <v>182</v>
      </c>
      <c r="B40" s="74"/>
      <c r="C40" s="74"/>
      <c r="D40" s="74"/>
      <c r="E40" s="74"/>
      <c r="F40" s="74"/>
      <c r="G40" s="74"/>
      <c r="H40" s="74"/>
      <c r="I40" s="13">
        <f t="shared" si="0"/>
        <v>0</v>
      </c>
      <c r="J40" s="75"/>
      <c r="K40" s="24">
        <f t="shared" si="1"/>
        <v>0</v>
      </c>
      <c r="L40" s="204"/>
    </row>
    <row r="41" spans="1:12" ht="12.75">
      <c r="A41" s="74" t="s">
        <v>182</v>
      </c>
      <c r="B41" s="74"/>
      <c r="C41" s="74"/>
      <c r="D41" s="74"/>
      <c r="E41" s="74"/>
      <c r="F41" s="74"/>
      <c r="G41" s="74"/>
      <c r="H41" s="74"/>
      <c r="I41" s="13">
        <f t="shared" si="0"/>
        <v>0</v>
      </c>
      <c r="J41" s="75"/>
      <c r="K41" s="24">
        <f t="shared" si="1"/>
        <v>0</v>
      </c>
      <c r="L41" s="204"/>
    </row>
    <row r="42" spans="1:12" ht="12.75">
      <c r="A42" s="74" t="s">
        <v>182</v>
      </c>
      <c r="B42" s="74"/>
      <c r="C42" s="74"/>
      <c r="D42" s="74"/>
      <c r="E42" s="74"/>
      <c r="F42" s="74"/>
      <c r="G42" s="74"/>
      <c r="H42" s="74"/>
      <c r="I42" s="13">
        <f t="shared" si="0"/>
        <v>0</v>
      </c>
      <c r="J42" s="75"/>
      <c r="K42" s="24">
        <f t="shared" si="1"/>
        <v>0</v>
      </c>
      <c r="L42" s="204"/>
    </row>
    <row r="43" spans="1:12" ht="12.75">
      <c r="A43" s="74" t="s">
        <v>182</v>
      </c>
      <c r="B43" s="74"/>
      <c r="C43" s="74"/>
      <c r="D43" s="74"/>
      <c r="E43" s="74"/>
      <c r="F43" s="74"/>
      <c r="G43" s="74"/>
      <c r="H43" s="74"/>
      <c r="I43" s="13">
        <f t="shared" si="0"/>
        <v>0</v>
      </c>
      <c r="J43" s="75"/>
      <c r="K43" s="24">
        <f t="shared" si="1"/>
        <v>0</v>
      </c>
      <c r="L43" s="204"/>
    </row>
    <row r="44" spans="1:12" ht="12.75">
      <c r="A44" s="74" t="s">
        <v>182</v>
      </c>
      <c r="B44" s="74"/>
      <c r="C44" s="74"/>
      <c r="D44" s="74"/>
      <c r="E44" s="74"/>
      <c r="F44" s="74"/>
      <c r="G44" s="74"/>
      <c r="H44" s="74"/>
      <c r="I44" s="13">
        <f t="shared" si="0"/>
        <v>0</v>
      </c>
      <c r="J44" s="75"/>
      <c r="K44" s="24">
        <f t="shared" si="1"/>
        <v>0</v>
      </c>
      <c r="L44" s="204"/>
    </row>
    <row r="45" spans="1:12" s="31" customFormat="1" ht="12.75">
      <c r="A45" s="13" t="s">
        <v>36</v>
      </c>
      <c r="B45" s="13">
        <f>SUM(B15:B44)</f>
        <v>0</v>
      </c>
      <c r="C45" s="13">
        <f aca="true" t="shared" si="2" ref="B45:L45">SUM(C15:C44)</f>
        <v>0</v>
      </c>
      <c r="D45" s="13">
        <f t="shared" si="2"/>
        <v>0</v>
      </c>
      <c r="E45" s="13">
        <f t="shared" si="2"/>
        <v>0</v>
      </c>
      <c r="F45" s="13">
        <f t="shared" si="2"/>
        <v>0</v>
      </c>
      <c r="G45" s="13">
        <f t="shared" si="2"/>
        <v>0</v>
      </c>
      <c r="H45" s="13">
        <f t="shared" si="2"/>
        <v>0</v>
      </c>
      <c r="I45" s="13">
        <f t="shared" si="2"/>
        <v>0</v>
      </c>
      <c r="J45" s="13">
        <f t="shared" si="2"/>
        <v>0</v>
      </c>
      <c r="K45" s="13">
        <f t="shared" si="2"/>
        <v>0</v>
      </c>
      <c r="L45" s="13">
        <f t="shared" si="2"/>
        <v>0</v>
      </c>
    </row>
    <row r="46" spans="1:12" ht="25.5">
      <c r="A46" s="24" t="s">
        <v>132</v>
      </c>
      <c r="B46" s="13">
        <f aca="true" t="shared" si="3" ref="B46:L46">B13-B45</f>
        <v>0</v>
      </c>
      <c r="C46" s="13">
        <f t="shared" si="3"/>
        <v>0</v>
      </c>
      <c r="D46" s="13">
        <f t="shared" si="3"/>
        <v>0</v>
      </c>
      <c r="E46" s="13">
        <f t="shared" si="3"/>
        <v>0</v>
      </c>
      <c r="F46" s="13">
        <f t="shared" si="3"/>
        <v>0</v>
      </c>
      <c r="G46" s="13">
        <f t="shared" si="3"/>
        <v>0</v>
      </c>
      <c r="H46" s="13">
        <f t="shared" si="3"/>
        <v>0</v>
      </c>
      <c r="I46" s="13">
        <f t="shared" si="3"/>
        <v>0</v>
      </c>
      <c r="J46" s="13">
        <f t="shared" si="3"/>
        <v>0</v>
      </c>
      <c r="K46" s="13">
        <f t="shared" si="3"/>
        <v>0</v>
      </c>
      <c r="L46" s="13">
        <f t="shared" si="3"/>
        <v>0</v>
      </c>
    </row>
    <row r="47" spans="1:11" s="25" customFormat="1" ht="12.75">
      <c r="A47" s="407"/>
      <c r="B47" s="408"/>
      <c r="C47" s="408"/>
      <c r="D47" s="408"/>
      <c r="E47" s="408"/>
      <c r="F47" s="408"/>
      <c r="G47" s="408"/>
      <c r="H47" s="408"/>
      <c r="I47" s="408"/>
      <c r="J47" s="408"/>
      <c r="K47" s="408"/>
    </row>
    <row r="48" spans="1:12" s="31" customFormat="1" ht="25.5">
      <c r="A48" s="26" t="s">
        <v>136</v>
      </c>
      <c r="B48" s="26">
        <f>'Relevé des pièces'!N84</f>
        <v>0</v>
      </c>
      <c r="C48" s="26">
        <f>'Relevé des pièces'!N168</f>
        <v>0</v>
      </c>
      <c r="D48" s="26">
        <f>'Relevé des pièces'!N252</f>
        <v>0</v>
      </c>
      <c r="E48" s="27">
        <f>'Relevé des pièces'!N336</f>
        <v>0</v>
      </c>
      <c r="F48" s="27">
        <f>'Relevé des pièces'!N390</f>
        <v>0</v>
      </c>
      <c r="G48" s="27">
        <f>'Relevé des pièces'!N438</f>
        <v>0</v>
      </c>
      <c r="H48" s="27">
        <f>'Relevé des pièces'!N454</f>
        <v>0</v>
      </c>
      <c r="I48" s="27">
        <f>SUM(B48:H48)</f>
        <v>0</v>
      </c>
      <c r="J48" s="27">
        <f>'Relevé des pièces'!N492</f>
        <v>0</v>
      </c>
      <c r="K48" s="27">
        <f>I48-J48</f>
        <v>0</v>
      </c>
      <c r="L48" s="27">
        <f>((B48+C48+D48+E48+F48+G48-J48)*Synthèse!K46)+'Dépenses cumulées'!H48</f>
        <v>0</v>
      </c>
    </row>
    <row r="49" spans="1:12" s="31" customFormat="1" ht="12.75">
      <c r="A49" s="27" t="s">
        <v>202</v>
      </c>
      <c r="B49" s="27">
        <f aca="true" t="shared" si="4" ref="B49:H49">B13-B45-B48</f>
        <v>0</v>
      </c>
      <c r="C49" s="27">
        <f t="shared" si="4"/>
        <v>0</v>
      </c>
      <c r="D49" s="27">
        <f t="shared" si="4"/>
        <v>0</v>
      </c>
      <c r="E49" s="27">
        <f t="shared" si="4"/>
        <v>0</v>
      </c>
      <c r="F49" s="27">
        <f t="shared" si="4"/>
        <v>0</v>
      </c>
      <c r="G49" s="27">
        <f t="shared" si="4"/>
        <v>0</v>
      </c>
      <c r="H49" s="27">
        <f t="shared" si="4"/>
        <v>0</v>
      </c>
      <c r="I49" s="27">
        <f>SUM(B49:H49)</f>
        <v>0</v>
      </c>
      <c r="J49" s="27">
        <f>J13-J45-J48</f>
        <v>0</v>
      </c>
      <c r="K49" s="27">
        <f>K13-K45-K48</f>
        <v>0</v>
      </c>
      <c r="L49" s="27">
        <f>L13-L45-L48</f>
        <v>0</v>
      </c>
    </row>
    <row r="51" spans="1:4" ht="15.75">
      <c r="A51" s="401" t="s">
        <v>38</v>
      </c>
      <c r="B51" s="401"/>
      <c r="C51" s="401"/>
      <c r="D51" s="40"/>
    </row>
    <row r="52" ht="7.5" customHeight="1"/>
    <row r="53" spans="1:7" ht="12.75">
      <c r="A53" s="27" t="s">
        <v>120</v>
      </c>
      <c r="B53" s="27">
        <f>I48</f>
        <v>0</v>
      </c>
      <c r="C53" s="11"/>
      <c r="D53" s="11"/>
      <c r="E53" s="11"/>
      <c r="F53" s="11"/>
      <c r="G53" s="11"/>
    </row>
    <row r="54" spans="1:7" ht="12.75">
      <c r="A54" s="27" t="s">
        <v>39</v>
      </c>
      <c r="B54" s="27">
        <f>J48</f>
        <v>0</v>
      </c>
      <c r="C54" s="11"/>
      <c r="D54" s="11"/>
      <c r="E54" s="11"/>
      <c r="F54" s="11"/>
      <c r="G54" s="11"/>
    </row>
    <row r="55" spans="1:7" ht="12.75">
      <c r="A55" s="27" t="s">
        <v>40</v>
      </c>
      <c r="B55" s="27">
        <f>B53-B54</f>
        <v>0</v>
      </c>
      <c r="C55" s="11"/>
      <c r="D55" s="11"/>
      <c r="E55" s="11"/>
      <c r="F55" s="11"/>
      <c r="G55" s="11"/>
    </row>
    <row r="56" spans="1:11" ht="25.5">
      <c r="A56" s="26" t="s">
        <v>273</v>
      </c>
      <c r="B56" s="336">
        <f>Certificat!C32</f>
        <v>0</v>
      </c>
      <c r="C56" s="389" t="s">
        <v>195</v>
      </c>
      <c r="D56" s="390"/>
      <c r="E56" s="390"/>
      <c r="F56" s="390"/>
      <c r="G56" s="390"/>
      <c r="H56" s="390"/>
      <c r="I56" s="390"/>
      <c r="J56" s="390"/>
      <c r="K56" s="391"/>
    </row>
    <row r="57" spans="1:11" ht="12.75">
      <c r="A57" s="26" t="s">
        <v>113</v>
      </c>
      <c r="B57" s="237">
        <f>B55+B56</f>
        <v>0</v>
      </c>
      <c r="C57" s="392"/>
      <c r="D57" s="393"/>
      <c r="E57" s="393"/>
      <c r="F57" s="393"/>
      <c r="G57" s="393"/>
      <c r="H57" s="393"/>
      <c r="I57" s="393"/>
      <c r="J57" s="393"/>
      <c r="K57" s="394"/>
    </row>
    <row r="58" spans="1:11" ht="12.75">
      <c r="A58" s="27" t="s">
        <v>129</v>
      </c>
      <c r="B58" s="238">
        <f>(Synthèse!K46)</f>
        <v>0</v>
      </c>
      <c r="C58" s="392"/>
      <c r="D58" s="393"/>
      <c r="E58" s="393"/>
      <c r="F58" s="393"/>
      <c r="G58" s="393"/>
      <c r="H58" s="393"/>
      <c r="I58" s="393"/>
      <c r="J58" s="393"/>
      <c r="K58" s="394"/>
    </row>
    <row r="59" spans="1:11" ht="12.75">
      <c r="A59" s="27" t="s">
        <v>130</v>
      </c>
      <c r="B59" s="237">
        <f>(B57-B60)*B58</f>
        <v>0</v>
      </c>
      <c r="C59" s="395"/>
      <c r="D59" s="396"/>
      <c r="E59" s="396"/>
      <c r="F59" s="396"/>
      <c r="G59" s="396"/>
      <c r="H59" s="396"/>
      <c r="I59" s="396"/>
      <c r="J59" s="396"/>
      <c r="K59" s="397"/>
    </row>
    <row r="60" spans="1:8" s="25" customFormat="1" ht="12.75">
      <c r="A60" s="27" t="s">
        <v>131</v>
      </c>
      <c r="B60" s="27">
        <f>H48</f>
        <v>0</v>
      </c>
      <c r="C60" s="33"/>
      <c r="D60" s="33"/>
      <c r="E60" s="33"/>
      <c r="F60" s="33"/>
      <c r="G60" s="33"/>
      <c r="H60" s="33"/>
    </row>
    <row r="61" spans="1:2" ht="12.75">
      <c r="A61" s="27" t="s">
        <v>118</v>
      </c>
      <c r="B61" s="27">
        <f>B59+B60</f>
        <v>0</v>
      </c>
    </row>
    <row r="62" spans="1:2" s="25" customFormat="1" ht="7.5" customHeight="1">
      <c r="A62" s="36"/>
      <c r="B62" s="11"/>
    </row>
    <row r="63" s="31" customFormat="1" ht="15.75">
      <c r="A63" s="37" t="s">
        <v>41</v>
      </c>
    </row>
    <row r="64" ht="6.75" customHeight="1"/>
    <row r="65" spans="1:8" ht="25.5">
      <c r="A65" s="236" t="s">
        <v>137</v>
      </c>
      <c r="B65" s="237">
        <f>L45+B61</f>
        <v>0</v>
      </c>
      <c r="C65" s="11"/>
      <c r="D65" s="11"/>
      <c r="E65" s="11"/>
      <c r="F65" s="11"/>
      <c r="G65" s="11"/>
      <c r="H65" s="11"/>
    </row>
    <row r="66" spans="1:8" ht="12.75">
      <c r="A66" s="237" t="s">
        <v>157</v>
      </c>
      <c r="B66" s="237">
        <f>Synthèse!K40+Synthèse!K42</f>
        <v>0</v>
      </c>
      <c r="C66" s="11"/>
      <c r="D66" s="11"/>
      <c r="E66" s="11"/>
      <c r="F66" s="11"/>
      <c r="G66" s="11"/>
      <c r="H66" s="11"/>
    </row>
    <row r="67" spans="1:2" ht="12.75">
      <c r="A67" s="237" t="s">
        <v>42</v>
      </c>
      <c r="B67" s="237">
        <f>B66-B65</f>
        <v>0</v>
      </c>
    </row>
    <row r="68" spans="1:2" ht="12.75">
      <c r="A68" s="237" t="s">
        <v>43</v>
      </c>
      <c r="B68" s="238" t="e">
        <f>(B65/B66)</f>
        <v>#DIV/0!</v>
      </c>
    </row>
  </sheetData>
  <sheetProtection password="B4C2" sheet="1" formatColumns="0"/>
  <mergeCells count="12">
    <mergeCell ref="A47:K47"/>
    <mergeCell ref="A6:B6"/>
    <mergeCell ref="B7:C7"/>
    <mergeCell ref="B8:C8"/>
    <mergeCell ref="B9:C9"/>
    <mergeCell ref="C56:K59"/>
    <mergeCell ref="C1:G1"/>
    <mergeCell ref="A51:C51"/>
    <mergeCell ref="A2:B2"/>
    <mergeCell ref="C2:G2"/>
    <mergeCell ref="C3:G3"/>
    <mergeCell ref="A5:B5"/>
  </mergeCells>
  <printOptions/>
  <pageMargins left="0.31496062992125984" right="0.31496062992125984" top="0.2755905511811024" bottom="0.2755905511811024" header="0.2362204724409449" footer="0.2362204724409449"/>
  <pageSetup fitToHeight="2"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dimension ref="A1:C60"/>
  <sheetViews>
    <sheetView zoomScalePageLayoutView="0" workbookViewId="0" topLeftCell="A25">
      <selection activeCell="C32" sqref="C32"/>
    </sheetView>
  </sheetViews>
  <sheetFormatPr defaultColWidth="11.421875" defaultRowHeight="12.75"/>
  <cols>
    <col min="1" max="1" width="33.57421875" style="51" customWidth="1"/>
    <col min="2" max="2" width="21.140625" style="51" customWidth="1"/>
    <col min="3" max="3" width="31.8515625" style="51" customWidth="1"/>
    <col min="4" max="16384" width="11.421875" style="51" customWidth="1"/>
  </cols>
  <sheetData>
    <row r="1" spans="1:3" ht="13.5" thickTop="1">
      <c r="A1" s="421" t="s">
        <v>109</v>
      </c>
      <c r="B1" s="422"/>
      <c r="C1" s="423"/>
    </row>
    <row r="2" spans="1:3" ht="12.75">
      <c r="A2" s="52"/>
      <c r="B2" s="53"/>
      <c r="C2" s="54"/>
    </row>
    <row r="3" spans="1:3" ht="12.75">
      <c r="A3" s="55" t="s">
        <v>123</v>
      </c>
      <c r="B3" s="410"/>
      <c r="C3" s="411"/>
    </row>
    <row r="4" spans="1:3" ht="12.75">
      <c r="A4" s="55" t="s">
        <v>45</v>
      </c>
      <c r="B4" s="410"/>
      <c r="C4" s="411"/>
    </row>
    <row r="5" spans="1:3" ht="12.75">
      <c r="A5" s="55" t="s">
        <v>203</v>
      </c>
      <c r="B5" s="410"/>
      <c r="C5" s="411"/>
    </row>
    <row r="6" spans="1:3" ht="12.75">
      <c r="A6" s="55" t="s">
        <v>204</v>
      </c>
      <c r="B6" s="410"/>
      <c r="C6" s="411"/>
    </row>
    <row r="7" spans="1:3" ht="12.75">
      <c r="A7" s="55" t="s">
        <v>0</v>
      </c>
      <c r="B7" s="410"/>
      <c r="C7" s="411"/>
    </row>
    <row r="8" spans="1:3" ht="12.75">
      <c r="A8" s="55" t="s">
        <v>205</v>
      </c>
      <c r="B8" s="410"/>
      <c r="C8" s="411"/>
    </row>
    <row r="9" spans="1:3" ht="12.75">
      <c r="A9" s="55" t="s">
        <v>201</v>
      </c>
      <c r="B9" s="410"/>
      <c r="C9" s="411"/>
    </row>
    <row r="10" spans="1:3" ht="12.75">
      <c r="A10" s="55" t="s">
        <v>47</v>
      </c>
      <c r="B10" s="410"/>
      <c r="C10" s="411"/>
    </row>
    <row r="11" spans="1:3" s="57" customFormat="1" ht="13.5" thickBot="1">
      <c r="A11" s="56" t="s">
        <v>206</v>
      </c>
      <c r="B11" s="416"/>
      <c r="C11" s="417"/>
    </row>
    <row r="12" ht="26.25" customHeight="1" thickTop="1">
      <c r="A12" s="58"/>
    </row>
    <row r="13" spans="1:3" ht="12.75">
      <c r="A13" s="59" t="s">
        <v>1</v>
      </c>
      <c r="B13" s="418"/>
      <c r="C13" s="419"/>
    </row>
    <row r="14" spans="1:3" ht="12.75">
      <c r="A14" s="59" t="s">
        <v>2</v>
      </c>
      <c r="B14" s="418"/>
      <c r="C14" s="419"/>
    </row>
    <row r="15" spans="1:3" ht="12.75">
      <c r="A15" s="427" t="s">
        <v>3</v>
      </c>
      <c r="B15" s="427"/>
      <c r="C15" s="427"/>
    </row>
    <row r="16" spans="1:3" ht="28.5" customHeight="1">
      <c r="A16" s="50"/>
      <c r="B16" s="60"/>
      <c r="C16" s="60"/>
    </row>
    <row r="17" spans="2:3" ht="15.75">
      <c r="B17" s="61" t="s">
        <v>4</v>
      </c>
      <c r="C17" s="60"/>
    </row>
    <row r="18" spans="1:3" ht="12.75">
      <c r="A18" s="62"/>
      <c r="B18" s="60"/>
      <c r="C18" s="60"/>
    </row>
    <row r="19" spans="1:3" ht="12.75">
      <c r="A19" s="412" t="s">
        <v>5</v>
      </c>
      <c r="B19" s="424"/>
      <c r="C19" s="239"/>
    </row>
    <row r="20" spans="1:3" ht="12.75">
      <c r="A20" s="412" t="s">
        <v>6</v>
      </c>
      <c r="B20" s="424"/>
      <c r="C20" s="239"/>
    </row>
    <row r="21" spans="1:3" ht="30.75" customHeight="1">
      <c r="A21" s="412" t="s">
        <v>272</v>
      </c>
      <c r="B21" s="412"/>
      <c r="C21" s="412"/>
    </row>
    <row r="22" spans="1:3" ht="12.75">
      <c r="A22" s="412" t="s">
        <v>7</v>
      </c>
      <c r="B22" s="412"/>
      <c r="C22" s="412"/>
    </row>
    <row r="23" spans="2:3" ht="15.75">
      <c r="B23" s="61" t="s">
        <v>8</v>
      </c>
      <c r="C23" s="60"/>
    </row>
    <row r="24" spans="1:3" ht="12.75">
      <c r="A24" s="50"/>
      <c r="B24" s="60"/>
      <c r="C24" s="60"/>
    </row>
    <row r="25" spans="1:3" ht="12.75">
      <c r="A25" s="412" t="s">
        <v>9</v>
      </c>
      <c r="B25" s="412"/>
      <c r="C25" s="412"/>
    </row>
    <row r="26" spans="1:3" ht="28.5" customHeight="1">
      <c r="A26" s="425" t="s">
        <v>271</v>
      </c>
      <c r="B26" s="426"/>
      <c r="C26" s="241">
        <f>'Dépenses cumulées'!B53</f>
        <v>0</v>
      </c>
    </row>
    <row r="27" spans="1:3" ht="12.75">
      <c r="A27" s="63"/>
      <c r="B27" s="63"/>
      <c r="C27" s="64"/>
    </row>
    <row r="28" spans="1:3" ht="12.75">
      <c r="A28" s="420" t="s">
        <v>10</v>
      </c>
      <c r="B28" s="420"/>
      <c r="C28" s="420"/>
    </row>
    <row r="29" spans="1:3" ht="12.75">
      <c r="A29" s="66"/>
      <c r="B29" s="66"/>
      <c r="C29" s="241">
        <f>'Dépenses cumulées'!B54</f>
        <v>0</v>
      </c>
    </row>
    <row r="30" spans="1:3" ht="12.75">
      <c r="A30" s="66"/>
      <c r="B30" s="66"/>
      <c r="C30" s="66"/>
    </row>
    <row r="31" spans="1:3" ht="12.75">
      <c r="A31" s="420" t="s">
        <v>114</v>
      </c>
      <c r="B31" s="420"/>
      <c r="C31" s="420"/>
    </row>
    <row r="32" spans="1:3" ht="12.75">
      <c r="A32" s="65"/>
      <c r="B32" s="65"/>
      <c r="C32" s="337">
        <v>0</v>
      </c>
    </row>
    <row r="33" spans="1:3" ht="12.75">
      <c r="A33" s="66"/>
      <c r="B33" s="66"/>
      <c r="C33" s="66"/>
    </row>
    <row r="34" spans="1:3" ht="12.75">
      <c r="A34" s="420" t="s">
        <v>115</v>
      </c>
      <c r="B34" s="420"/>
      <c r="C34" s="420"/>
    </row>
    <row r="35" spans="1:3" ht="12.75">
      <c r="A35" s="66"/>
      <c r="B35" s="66"/>
      <c r="C35" s="241">
        <f>'Dépenses cumulées'!B57</f>
        <v>0</v>
      </c>
    </row>
    <row r="36" spans="1:3" ht="12.75">
      <c r="A36" s="66"/>
      <c r="B36" s="66"/>
      <c r="C36" s="66"/>
    </row>
    <row r="37" spans="1:3" ht="12.75">
      <c r="A37" s="420" t="s">
        <v>11</v>
      </c>
      <c r="B37" s="420"/>
      <c r="C37" s="420"/>
    </row>
    <row r="38" spans="1:3" ht="12.75">
      <c r="A38" s="66"/>
      <c r="B38" s="66"/>
      <c r="C38" s="241">
        <f>'Dépenses cumulées'!B61</f>
        <v>0</v>
      </c>
    </row>
    <row r="39" spans="1:3" ht="12.75">
      <c r="A39" s="50"/>
      <c r="B39" s="60"/>
      <c r="C39" s="60"/>
    </row>
    <row r="40" spans="1:3" ht="28.5" customHeight="1">
      <c r="A40" s="412" t="s">
        <v>270</v>
      </c>
      <c r="B40" s="412"/>
      <c r="C40" s="412"/>
    </row>
    <row r="41" spans="1:3" ht="44.25" customHeight="1">
      <c r="A41" s="412" t="s">
        <v>111</v>
      </c>
      <c r="B41" s="412"/>
      <c r="C41" s="412"/>
    </row>
    <row r="42" spans="1:3" ht="28.5" customHeight="1">
      <c r="A42" s="412" t="s">
        <v>12</v>
      </c>
      <c r="B42" s="413"/>
      <c r="C42" s="413"/>
    </row>
    <row r="43" spans="1:3" ht="40.5" customHeight="1">
      <c r="A43" s="414" t="s">
        <v>124</v>
      </c>
      <c r="B43" s="415"/>
      <c r="C43" s="415"/>
    </row>
    <row r="44" spans="1:3" ht="30" customHeight="1">
      <c r="A44" s="414" t="s">
        <v>13</v>
      </c>
      <c r="B44" s="415"/>
      <c r="C44" s="415"/>
    </row>
    <row r="45" spans="1:3" ht="27.75" customHeight="1">
      <c r="A45" s="414" t="s">
        <v>14</v>
      </c>
      <c r="B45" s="415"/>
      <c r="C45" s="415"/>
    </row>
    <row r="46" spans="1:3" ht="12.75">
      <c r="A46" s="414" t="s">
        <v>112</v>
      </c>
      <c r="B46" s="415"/>
      <c r="C46" s="415"/>
    </row>
    <row r="47" ht="27" customHeight="1">
      <c r="A47" s="67"/>
    </row>
    <row r="48" s="68" customFormat="1" ht="12.75">
      <c r="A48" s="68" t="s">
        <v>125</v>
      </c>
    </row>
    <row r="49" ht="12.75">
      <c r="B49" s="53"/>
    </row>
    <row r="50" spans="1:3" s="60" customFormat="1" ht="12.75">
      <c r="A50" s="72" t="s">
        <v>188</v>
      </c>
      <c r="B50" s="71"/>
      <c r="C50" s="73"/>
    </row>
    <row r="51" ht="12.75">
      <c r="A51" s="69" t="s">
        <v>15</v>
      </c>
    </row>
    <row r="52" ht="27" customHeight="1">
      <c r="A52" s="67"/>
    </row>
    <row r="53" spans="1:3" ht="12.75">
      <c r="A53" s="70" t="s">
        <v>16</v>
      </c>
      <c r="B53" s="240"/>
      <c r="C53" s="70"/>
    </row>
    <row r="54" spans="1:3" ht="12.75">
      <c r="A54" s="70" t="s">
        <v>17</v>
      </c>
      <c r="B54" s="291"/>
      <c r="C54" s="69" t="s">
        <v>18</v>
      </c>
    </row>
    <row r="55" ht="12.75">
      <c r="A55" s="69"/>
    </row>
    <row r="56" spans="1:3" ht="12.75">
      <c r="A56" s="297" t="s">
        <v>19</v>
      </c>
      <c r="B56" s="298"/>
      <c r="C56" s="297"/>
    </row>
    <row r="57" spans="1:3" ht="12.75">
      <c r="A57" s="298" t="s">
        <v>20</v>
      </c>
      <c r="B57" s="297"/>
      <c r="C57" s="297"/>
    </row>
    <row r="58" spans="1:3" ht="12.75">
      <c r="A58" s="297"/>
      <c r="B58" s="297"/>
      <c r="C58" s="297"/>
    </row>
    <row r="59" spans="1:3" ht="12.75">
      <c r="A59" s="297"/>
      <c r="B59" s="297"/>
      <c r="C59" s="297"/>
    </row>
    <row r="60" spans="1:3" ht="12.75">
      <c r="A60" s="297"/>
      <c r="B60" s="297"/>
      <c r="C60" s="297"/>
    </row>
  </sheetData>
  <sheetProtection password="B4C2" sheet="1"/>
  <mergeCells count="30">
    <mergeCell ref="A46:C46"/>
    <mergeCell ref="A21:C21"/>
    <mergeCell ref="A25:C25"/>
    <mergeCell ref="A26:B26"/>
    <mergeCell ref="A28:C28"/>
    <mergeCell ref="A15:C15"/>
    <mergeCell ref="A20:B20"/>
    <mergeCell ref="A22:C22"/>
    <mergeCell ref="A31:C31"/>
    <mergeCell ref="A45:C45"/>
    <mergeCell ref="A44:C44"/>
    <mergeCell ref="A34:C34"/>
    <mergeCell ref="A37:C37"/>
    <mergeCell ref="A40:C40"/>
    <mergeCell ref="A1:C1"/>
    <mergeCell ref="B3:C3"/>
    <mergeCell ref="B4:C4"/>
    <mergeCell ref="B6:C6"/>
    <mergeCell ref="A19:B19"/>
    <mergeCell ref="B8:C8"/>
    <mergeCell ref="B9:C9"/>
    <mergeCell ref="B5:C5"/>
    <mergeCell ref="B7:C7"/>
    <mergeCell ref="A41:C41"/>
    <mergeCell ref="A42:C42"/>
    <mergeCell ref="A43:C43"/>
    <mergeCell ref="B10:C10"/>
    <mergeCell ref="B11:C11"/>
    <mergeCell ref="B13:C13"/>
    <mergeCell ref="B14:C14"/>
  </mergeCells>
  <printOptions/>
  <pageMargins left="0.787401575" right="0.787401575" top="0.24" bottom="0.4" header="0.19" footer="0.3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77"/>
  <sheetViews>
    <sheetView workbookViewId="0" topLeftCell="A46">
      <selection activeCell="A4" sqref="A4:N4"/>
    </sheetView>
  </sheetViews>
  <sheetFormatPr defaultColWidth="11.421875" defaultRowHeight="12.75"/>
  <cols>
    <col min="1" max="16384" width="11.421875" style="267" customWidth="1"/>
  </cols>
  <sheetData>
    <row r="1" spans="1:14" ht="27" thickBot="1">
      <c r="A1" s="428" t="s">
        <v>208</v>
      </c>
      <c r="B1" s="429"/>
      <c r="C1" s="429"/>
      <c r="D1" s="429"/>
      <c r="E1" s="429"/>
      <c r="F1" s="429"/>
      <c r="G1" s="429"/>
      <c r="H1" s="429"/>
      <c r="I1" s="429"/>
      <c r="J1" s="429"/>
      <c r="K1" s="429"/>
      <c r="L1" s="429"/>
      <c r="M1" s="429"/>
      <c r="N1" s="430"/>
    </row>
    <row r="3" spans="1:14" ht="30" customHeight="1">
      <c r="A3" s="431" t="s">
        <v>209</v>
      </c>
      <c r="B3" s="431"/>
      <c r="C3" s="431"/>
      <c r="D3" s="431"/>
      <c r="E3" s="431"/>
      <c r="F3" s="431"/>
      <c r="G3" s="431"/>
      <c r="H3" s="431"/>
      <c r="I3" s="431"/>
      <c r="J3" s="431"/>
      <c r="K3" s="431"/>
      <c r="L3" s="431"/>
      <c r="M3" s="431"/>
      <c r="N3" s="431"/>
    </row>
    <row r="4" spans="1:14" s="268" customFormat="1" ht="30" customHeight="1">
      <c r="A4" s="432" t="s">
        <v>210</v>
      </c>
      <c r="B4" s="432"/>
      <c r="C4" s="432"/>
      <c r="D4" s="432"/>
      <c r="E4" s="432"/>
      <c r="F4" s="432"/>
      <c r="G4" s="432"/>
      <c r="H4" s="432"/>
      <c r="I4" s="432"/>
      <c r="J4" s="432"/>
      <c r="K4" s="432"/>
      <c r="L4" s="432"/>
      <c r="M4" s="432"/>
      <c r="N4" s="432"/>
    </row>
    <row r="5" ht="19.5" customHeight="1" thickBot="1"/>
    <row r="6" spans="1:14" ht="21.75" thickBot="1">
      <c r="A6" s="433" t="s">
        <v>211</v>
      </c>
      <c r="B6" s="434"/>
      <c r="C6" s="434"/>
      <c r="D6" s="434"/>
      <c r="E6" s="434"/>
      <c r="F6" s="434"/>
      <c r="G6" s="434"/>
      <c r="H6" s="434"/>
      <c r="I6" s="434"/>
      <c r="J6" s="434"/>
      <c r="K6" s="434"/>
      <c r="L6" s="434"/>
      <c r="M6" s="434"/>
      <c r="N6" s="435"/>
    </row>
    <row r="7" ht="21.75" customHeight="1"/>
    <row r="8" spans="1:14" ht="30" customHeight="1">
      <c r="A8" s="436" t="s">
        <v>212</v>
      </c>
      <c r="B8" s="436"/>
      <c r="C8" s="436"/>
      <c r="D8" s="436"/>
      <c r="E8" s="436"/>
      <c r="F8" s="436"/>
      <c r="G8" s="436"/>
      <c r="H8" s="436"/>
      <c r="I8" s="436"/>
      <c r="J8" s="436"/>
      <c r="K8" s="436"/>
      <c r="L8" s="436"/>
      <c r="M8" s="436"/>
      <c r="N8" s="436"/>
    </row>
    <row r="9" spans="1:14" ht="30" customHeight="1">
      <c r="A9" s="437" t="s">
        <v>213</v>
      </c>
      <c r="B9" s="437"/>
      <c r="C9" s="437"/>
      <c r="D9" s="437"/>
      <c r="E9" s="437"/>
      <c r="F9" s="437"/>
      <c r="G9" s="437"/>
      <c r="H9" s="437"/>
      <c r="I9" s="437"/>
      <c r="J9" s="437"/>
      <c r="K9" s="437"/>
      <c r="L9" s="437"/>
      <c r="M9" s="437"/>
      <c r="N9" s="437"/>
    </row>
    <row r="10" spans="1:14" ht="30" customHeight="1">
      <c r="A10" s="436" t="s">
        <v>214</v>
      </c>
      <c r="B10" s="436"/>
      <c r="C10" s="436"/>
      <c r="D10" s="436"/>
      <c r="E10" s="436"/>
      <c r="F10" s="436"/>
      <c r="G10" s="436"/>
      <c r="H10" s="436"/>
      <c r="I10" s="436"/>
      <c r="J10" s="436"/>
      <c r="K10" s="436"/>
      <c r="L10" s="436"/>
      <c r="M10" s="436"/>
      <c r="N10" s="436"/>
    </row>
    <row r="11" spans="1:14" ht="30" customHeight="1">
      <c r="A11" s="437" t="s">
        <v>215</v>
      </c>
      <c r="B11" s="437"/>
      <c r="C11" s="437"/>
      <c r="D11" s="437"/>
      <c r="E11" s="437"/>
      <c r="F11" s="437"/>
      <c r="G11" s="437"/>
      <c r="H11" s="437"/>
      <c r="I11" s="437"/>
      <c r="J11" s="437"/>
      <c r="K11" s="437"/>
      <c r="L11" s="437"/>
      <c r="M11" s="437"/>
      <c r="N11" s="437"/>
    </row>
    <row r="12" spans="1:14" ht="30" customHeight="1">
      <c r="A12" s="436" t="s">
        <v>216</v>
      </c>
      <c r="B12" s="436"/>
      <c r="C12" s="436"/>
      <c r="D12" s="436"/>
      <c r="E12" s="436"/>
      <c r="F12" s="436"/>
      <c r="G12" s="436"/>
      <c r="H12" s="436"/>
      <c r="I12" s="436"/>
      <c r="J12" s="436"/>
      <c r="K12" s="436"/>
      <c r="L12" s="436"/>
      <c r="M12" s="436"/>
      <c r="N12" s="436"/>
    </row>
    <row r="13" spans="1:14" ht="30" customHeight="1">
      <c r="A13" s="437" t="s">
        <v>217</v>
      </c>
      <c r="B13" s="437"/>
      <c r="C13" s="437"/>
      <c r="D13" s="437"/>
      <c r="E13" s="437"/>
      <c r="F13" s="437"/>
      <c r="G13" s="437"/>
      <c r="H13" s="437"/>
      <c r="I13" s="437"/>
      <c r="J13" s="437"/>
      <c r="K13" s="437"/>
      <c r="L13" s="437"/>
      <c r="M13" s="437"/>
      <c r="N13" s="437"/>
    </row>
    <row r="14" spans="1:14" ht="30" customHeight="1">
      <c r="A14" s="436" t="s">
        <v>218</v>
      </c>
      <c r="B14" s="436"/>
      <c r="C14" s="436"/>
      <c r="D14" s="436"/>
      <c r="E14" s="436"/>
      <c r="F14" s="436"/>
      <c r="G14" s="436"/>
      <c r="H14" s="436"/>
      <c r="I14" s="436"/>
      <c r="J14" s="436"/>
      <c r="K14" s="436"/>
      <c r="L14" s="436"/>
      <c r="M14" s="436"/>
      <c r="N14" s="436"/>
    </row>
    <row r="15" spans="1:14" ht="30" customHeight="1">
      <c r="A15" s="437" t="s">
        <v>219</v>
      </c>
      <c r="B15" s="437"/>
      <c r="C15" s="437"/>
      <c r="D15" s="437"/>
      <c r="E15" s="437"/>
      <c r="F15" s="437"/>
      <c r="G15" s="437"/>
      <c r="H15" s="437"/>
      <c r="I15" s="437"/>
      <c r="J15" s="437"/>
      <c r="K15" s="437"/>
      <c r="L15" s="437"/>
      <c r="M15" s="437"/>
      <c r="N15" s="437"/>
    </row>
    <row r="16" spans="1:14" ht="15">
      <c r="A16" s="269"/>
      <c r="B16" s="269"/>
      <c r="C16" s="269"/>
      <c r="D16" s="269"/>
      <c r="E16" s="269"/>
      <c r="F16" s="269"/>
      <c r="G16" s="269"/>
      <c r="H16" s="269"/>
      <c r="I16" s="269"/>
      <c r="J16" s="269"/>
      <c r="K16" s="269"/>
      <c r="L16" s="269"/>
      <c r="M16" s="269"/>
      <c r="N16" s="269"/>
    </row>
    <row r="17" spans="1:14" ht="30" customHeight="1">
      <c r="A17" s="270" t="s">
        <v>220</v>
      </c>
      <c r="B17" s="271"/>
      <c r="C17" s="271"/>
      <c r="D17" s="271"/>
      <c r="E17" s="271"/>
      <c r="F17" s="271"/>
      <c r="G17" s="271"/>
      <c r="H17" s="271"/>
      <c r="I17" s="271"/>
      <c r="J17" s="271"/>
      <c r="K17" s="271"/>
      <c r="L17" s="271"/>
      <c r="M17" s="271"/>
      <c r="N17" s="271"/>
    </row>
    <row r="19" spans="1:14" ht="30" customHeight="1">
      <c r="A19" s="272" t="s">
        <v>221</v>
      </c>
      <c r="B19" s="438" t="s">
        <v>222</v>
      </c>
      <c r="C19" s="439"/>
      <c r="D19" s="440"/>
      <c r="E19" s="441" t="s">
        <v>223</v>
      </c>
      <c r="F19" s="441"/>
      <c r="G19" s="441"/>
      <c r="H19" s="441"/>
      <c r="I19" s="441"/>
      <c r="J19" s="441" t="s">
        <v>224</v>
      </c>
      <c r="K19" s="441"/>
      <c r="L19" s="441"/>
      <c r="M19" s="441"/>
      <c r="N19" s="441"/>
    </row>
    <row r="20" spans="1:14" ht="30" customHeight="1">
      <c r="A20" s="273">
        <v>1</v>
      </c>
      <c r="B20" s="442" t="s">
        <v>107</v>
      </c>
      <c r="C20" s="443"/>
      <c r="D20" s="444"/>
      <c r="E20" s="445" t="s">
        <v>225</v>
      </c>
      <c r="F20" s="445"/>
      <c r="G20" s="445"/>
      <c r="H20" s="445"/>
      <c r="I20" s="445"/>
      <c r="J20" s="446"/>
      <c r="K20" s="446"/>
      <c r="L20" s="446"/>
      <c r="M20" s="446"/>
      <c r="N20" s="446"/>
    </row>
    <row r="21" spans="1:14" ht="30" customHeight="1">
      <c r="A21" s="274">
        <v>2</v>
      </c>
      <c r="B21" s="447" t="s">
        <v>151</v>
      </c>
      <c r="C21" s="448"/>
      <c r="D21" s="449"/>
      <c r="E21" s="450" t="s">
        <v>226</v>
      </c>
      <c r="F21" s="450"/>
      <c r="G21" s="450"/>
      <c r="H21" s="450"/>
      <c r="I21" s="450"/>
      <c r="J21" s="451"/>
      <c r="K21" s="451"/>
      <c r="L21" s="451"/>
      <c r="M21" s="451"/>
      <c r="N21" s="451"/>
    </row>
    <row r="22" spans="1:14" ht="30" customHeight="1">
      <c r="A22" s="273">
        <v>3</v>
      </c>
      <c r="B22" s="442" t="s">
        <v>227</v>
      </c>
      <c r="C22" s="443"/>
      <c r="D22" s="444"/>
      <c r="E22" s="445" t="s">
        <v>228</v>
      </c>
      <c r="F22" s="445"/>
      <c r="G22" s="445"/>
      <c r="H22" s="445"/>
      <c r="I22" s="445"/>
      <c r="J22" s="446"/>
      <c r="K22" s="446"/>
      <c r="L22" s="446"/>
      <c r="M22" s="446"/>
      <c r="N22" s="446"/>
    </row>
    <row r="23" spans="1:14" ht="30" customHeight="1">
      <c r="A23" s="274">
        <v>4</v>
      </c>
      <c r="B23" s="447" t="s">
        <v>85</v>
      </c>
      <c r="C23" s="448"/>
      <c r="D23" s="449"/>
      <c r="E23" s="450" t="s">
        <v>229</v>
      </c>
      <c r="F23" s="450"/>
      <c r="G23" s="450"/>
      <c r="H23" s="450"/>
      <c r="I23" s="450"/>
      <c r="J23" s="451"/>
      <c r="K23" s="451"/>
      <c r="L23" s="451"/>
      <c r="M23" s="451"/>
      <c r="N23" s="451"/>
    </row>
    <row r="24" spans="1:14" ht="30" customHeight="1">
      <c r="A24" s="275">
        <v>5</v>
      </c>
      <c r="B24" s="452" t="s">
        <v>86</v>
      </c>
      <c r="C24" s="453"/>
      <c r="D24" s="454"/>
      <c r="E24" s="445" t="s">
        <v>230</v>
      </c>
      <c r="F24" s="445"/>
      <c r="G24" s="445"/>
      <c r="H24" s="445"/>
      <c r="I24" s="445"/>
      <c r="J24" s="446"/>
      <c r="K24" s="446"/>
      <c r="L24" s="446"/>
      <c r="M24" s="446"/>
      <c r="N24" s="446"/>
    </row>
    <row r="25" spans="1:14" ht="45" customHeight="1">
      <c r="A25" s="274">
        <v>6</v>
      </c>
      <c r="B25" s="447" t="s">
        <v>231</v>
      </c>
      <c r="C25" s="448"/>
      <c r="D25" s="449"/>
      <c r="E25" s="450" t="s">
        <v>232</v>
      </c>
      <c r="F25" s="450"/>
      <c r="G25" s="450"/>
      <c r="H25" s="450"/>
      <c r="I25" s="450"/>
      <c r="J25" s="451"/>
      <c r="K25" s="451"/>
      <c r="L25" s="451"/>
      <c r="M25" s="451"/>
      <c r="N25" s="451"/>
    </row>
    <row r="26" spans="1:14" ht="30" customHeight="1">
      <c r="A26" s="273">
        <v>7</v>
      </c>
      <c r="B26" s="452" t="s">
        <v>87</v>
      </c>
      <c r="C26" s="453"/>
      <c r="D26" s="454"/>
      <c r="E26" s="445" t="s">
        <v>233</v>
      </c>
      <c r="F26" s="445"/>
      <c r="G26" s="445"/>
      <c r="H26" s="445"/>
      <c r="I26" s="445"/>
      <c r="J26" s="446"/>
      <c r="K26" s="446"/>
      <c r="L26" s="446"/>
      <c r="M26" s="446"/>
      <c r="N26" s="446"/>
    </row>
    <row r="27" spans="1:14" ht="30" customHeight="1">
      <c r="A27" s="276">
        <v>8</v>
      </c>
      <c r="B27" s="447" t="s">
        <v>88</v>
      </c>
      <c r="C27" s="448"/>
      <c r="D27" s="449"/>
      <c r="E27" s="450" t="s">
        <v>234</v>
      </c>
      <c r="F27" s="450"/>
      <c r="G27" s="450"/>
      <c r="H27" s="450"/>
      <c r="I27" s="450"/>
      <c r="J27" s="451"/>
      <c r="K27" s="451"/>
      <c r="L27" s="451"/>
      <c r="M27" s="451"/>
      <c r="N27" s="451"/>
    </row>
    <row r="28" spans="1:14" ht="30" customHeight="1">
      <c r="A28" s="275">
        <v>9</v>
      </c>
      <c r="B28" s="452" t="s">
        <v>89</v>
      </c>
      <c r="C28" s="453"/>
      <c r="D28" s="454"/>
      <c r="E28" s="445" t="s">
        <v>235</v>
      </c>
      <c r="F28" s="445"/>
      <c r="G28" s="445"/>
      <c r="H28" s="445"/>
      <c r="I28" s="445"/>
      <c r="J28" s="455" t="s">
        <v>236</v>
      </c>
      <c r="K28" s="455"/>
      <c r="L28" s="455"/>
      <c r="M28" s="455"/>
      <c r="N28" s="455"/>
    </row>
    <row r="29" spans="1:14" ht="30" customHeight="1">
      <c r="A29" s="276">
        <v>10</v>
      </c>
      <c r="B29" s="447" t="s">
        <v>121</v>
      </c>
      <c r="C29" s="448"/>
      <c r="D29" s="449"/>
      <c r="E29" s="450" t="s">
        <v>237</v>
      </c>
      <c r="F29" s="450"/>
      <c r="G29" s="450"/>
      <c r="H29" s="450"/>
      <c r="I29" s="450"/>
      <c r="J29" s="456" t="s">
        <v>238</v>
      </c>
      <c r="K29" s="456"/>
      <c r="L29" s="456"/>
      <c r="M29" s="456"/>
      <c r="N29" s="456"/>
    </row>
    <row r="30" spans="1:14" ht="30" customHeight="1">
      <c r="A30" s="275">
        <v>11</v>
      </c>
      <c r="B30" s="452" t="s">
        <v>104</v>
      </c>
      <c r="C30" s="453"/>
      <c r="D30" s="454"/>
      <c r="E30" s="445" t="s">
        <v>239</v>
      </c>
      <c r="F30" s="445"/>
      <c r="G30" s="445"/>
      <c r="H30" s="445"/>
      <c r="I30" s="445"/>
      <c r="J30" s="455" t="s">
        <v>236</v>
      </c>
      <c r="K30" s="455"/>
      <c r="L30" s="455"/>
      <c r="M30" s="455"/>
      <c r="N30" s="455"/>
    </row>
    <row r="34" ht="15.75" thickBot="1"/>
    <row r="35" spans="1:14" ht="21.75" thickBot="1">
      <c r="A35" s="433" t="s">
        <v>240</v>
      </c>
      <c r="B35" s="434"/>
      <c r="C35" s="434"/>
      <c r="D35" s="434"/>
      <c r="E35" s="434"/>
      <c r="F35" s="434"/>
      <c r="G35" s="434"/>
      <c r="H35" s="434"/>
      <c r="I35" s="434"/>
      <c r="J35" s="434"/>
      <c r="K35" s="434"/>
      <c r="L35" s="434"/>
      <c r="M35" s="434"/>
      <c r="N35" s="435"/>
    </row>
    <row r="37" spans="1:14" ht="30" customHeight="1">
      <c r="A37" s="457" t="s">
        <v>241</v>
      </c>
      <c r="B37" s="457"/>
      <c r="C37" s="457"/>
      <c r="D37" s="457"/>
      <c r="E37" s="457"/>
      <c r="F37" s="457"/>
      <c r="G37" s="457"/>
      <c r="H37" s="457"/>
      <c r="I37" s="457"/>
      <c r="J37" s="457"/>
      <c r="K37" s="457"/>
      <c r="L37" s="457"/>
      <c r="M37" s="457"/>
      <c r="N37" s="457"/>
    </row>
    <row r="38" spans="1:14" ht="30" customHeight="1">
      <c r="A38" s="458" t="s">
        <v>242</v>
      </c>
      <c r="B38" s="458"/>
      <c r="C38" s="458"/>
      <c r="D38" s="458"/>
      <c r="E38" s="458"/>
      <c r="F38" s="458"/>
      <c r="G38" s="458"/>
      <c r="H38" s="458"/>
      <c r="I38" s="458"/>
      <c r="J38" s="458"/>
      <c r="K38" s="458"/>
      <c r="L38" s="458"/>
      <c r="M38" s="458"/>
      <c r="N38" s="458"/>
    </row>
    <row r="39" ht="30" customHeight="1" thickBot="1"/>
    <row r="40" spans="1:14" ht="30" customHeight="1" thickBot="1">
      <c r="A40" s="277" t="s">
        <v>221</v>
      </c>
      <c r="B40" s="459" t="s">
        <v>222</v>
      </c>
      <c r="C40" s="460"/>
      <c r="D40" s="461"/>
      <c r="E40" s="462" t="s">
        <v>223</v>
      </c>
      <c r="F40" s="462"/>
      <c r="G40" s="462"/>
      <c r="H40" s="462"/>
      <c r="I40" s="462"/>
      <c r="J40" s="462" t="s">
        <v>224</v>
      </c>
      <c r="K40" s="462"/>
      <c r="L40" s="462"/>
      <c r="M40" s="462"/>
      <c r="N40" s="463"/>
    </row>
    <row r="41" spans="1:14" ht="30" customHeight="1">
      <c r="A41" s="464">
        <v>1</v>
      </c>
      <c r="B41" s="467" t="s">
        <v>243</v>
      </c>
      <c r="C41" s="468"/>
      <c r="D41" s="469"/>
      <c r="E41" s="476" t="s">
        <v>244</v>
      </c>
      <c r="F41" s="477"/>
      <c r="G41" s="477"/>
      <c r="H41" s="477"/>
      <c r="I41" s="477"/>
      <c r="J41" s="477"/>
      <c r="K41" s="477"/>
      <c r="L41" s="477"/>
      <c r="M41" s="477"/>
      <c r="N41" s="478"/>
    </row>
    <row r="42" spans="1:14" ht="45" customHeight="1">
      <c r="A42" s="465"/>
      <c r="B42" s="470"/>
      <c r="C42" s="471"/>
      <c r="D42" s="472"/>
      <c r="E42" s="479" t="s">
        <v>245</v>
      </c>
      <c r="F42" s="480"/>
      <c r="G42" s="480"/>
      <c r="H42" s="480"/>
      <c r="I42" s="481"/>
      <c r="J42" s="479"/>
      <c r="K42" s="480"/>
      <c r="L42" s="480"/>
      <c r="M42" s="480"/>
      <c r="N42" s="482"/>
    </row>
    <row r="43" spans="1:14" ht="60" customHeight="1">
      <c r="A43" s="465"/>
      <c r="B43" s="470"/>
      <c r="C43" s="471"/>
      <c r="D43" s="472"/>
      <c r="E43" s="483" t="s">
        <v>246</v>
      </c>
      <c r="F43" s="484"/>
      <c r="G43" s="484"/>
      <c r="H43" s="484"/>
      <c r="I43" s="485"/>
      <c r="J43" s="483" t="s">
        <v>247</v>
      </c>
      <c r="K43" s="484"/>
      <c r="L43" s="484"/>
      <c r="M43" s="484"/>
      <c r="N43" s="486"/>
    </row>
    <row r="44" spans="1:14" ht="30" customHeight="1" thickBot="1">
      <c r="A44" s="466"/>
      <c r="B44" s="473"/>
      <c r="C44" s="474"/>
      <c r="D44" s="475"/>
      <c r="E44" s="487" t="s">
        <v>248</v>
      </c>
      <c r="F44" s="488"/>
      <c r="G44" s="488"/>
      <c r="H44" s="488"/>
      <c r="I44" s="489"/>
      <c r="J44" s="487" t="s">
        <v>249</v>
      </c>
      <c r="K44" s="490"/>
      <c r="L44" s="490"/>
      <c r="M44" s="490"/>
      <c r="N44" s="491"/>
    </row>
    <row r="45" spans="1:14" ht="30" customHeight="1">
      <c r="A45" s="492">
        <v>2</v>
      </c>
      <c r="B45" s="495" t="s">
        <v>250</v>
      </c>
      <c r="C45" s="496"/>
      <c r="D45" s="497"/>
      <c r="E45" s="504" t="s">
        <v>244</v>
      </c>
      <c r="F45" s="505"/>
      <c r="G45" s="505"/>
      <c r="H45" s="505"/>
      <c r="I45" s="505"/>
      <c r="J45" s="505"/>
      <c r="K45" s="505"/>
      <c r="L45" s="505"/>
      <c r="M45" s="505"/>
      <c r="N45" s="506"/>
    </row>
    <row r="46" spans="1:14" ht="45" customHeight="1">
      <c r="A46" s="493"/>
      <c r="B46" s="498"/>
      <c r="C46" s="499"/>
      <c r="D46" s="500"/>
      <c r="E46" s="483" t="s">
        <v>251</v>
      </c>
      <c r="F46" s="484"/>
      <c r="G46" s="484"/>
      <c r="H46" s="484"/>
      <c r="I46" s="485"/>
      <c r="J46" s="483"/>
      <c r="K46" s="484"/>
      <c r="L46" s="484"/>
      <c r="M46" s="484"/>
      <c r="N46" s="486"/>
    </row>
    <row r="47" spans="1:14" ht="60" customHeight="1">
      <c r="A47" s="493"/>
      <c r="B47" s="498"/>
      <c r="C47" s="499"/>
      <c r="D47" s="500"/>
      <c r="E47" s="507" t="s">
        <v>252</v>
      </c>
      <c r="F47" s="508"/>
      <c r="G47" s="508"/>
      <c r="H47" s="508"/>
      <c r="I47" s="509"/>
      <c r="J47" s="507" t="s">
        <v>253</v>
      </c>
      <c r="K47" s="508"/>
      <c r="L47" s="508"/>
      <c r="M47" s="508"/>
      <c r="N47" s="510"/>
    </row>
    <row r="48" spans="1:14" ht="30" customHeight="1" thickBot="1">
      <c r="A48" s="494"/>
      <c r="B48" s="501"/>
      <c r="C48" s="502"/>
      <c r="D48" s="503"/>
      <c r="E48" s="511" t="s">
        <v>248</v>
      </c>
      <c r="F48" s="512"/>
      <c r="G48" s="512"/>
      <c r="H48" s="512"/>
      <c r="I48" s="513"/>
      <c r="J48" s="511" t="s">
        <v>249</v>
      </c>
      <c r="K48" s="514"/>
      <c r="L48" s="514"/>
      <c r="M48" s="514"/>
      <c r="N48" s="515"/>
    </row>
    <row r="49" spans="1:14" ht="30" customHeight="1" thickBot="1">
      <c r="A49" s="278">
        <v>3</v>
      </c>
      <c r="B49" s="516" t="s">
        <v>254</v>
      </c>
      <c r="C49" s="517"/>
      <c r="D49" s="518"/>
      <c r="E49" s="516" t="s">
        <v>80</v>
      </c>
      <c r="F49" s="517"/>
      <c r="G49" s="517"/>
      <c r="H49" s="517"/>
      <c r="I49" s="518"/>
      <c r="J49" s="516" t="s">
        <v>255</v>
      </c>
      <c r="K49" s="517"/>
      <c r="L49" s="517"/>
      <c r="M49" s="517"/>
      <c r="N49" s="519"/>
    </row>
    <row r="50" spans="1:14" ht="30" customHeight="1" thickBot="1">
      <c r="A50" s="279">
        <v>4</v>
      </c>
      <c r="B50" s="520" t="s">
        <v>256</v>
      </c>
      <c r="C50" s="521"/>
      <c r="D50" s="522"/>
      <c r="E50" s="523" t="s">
        <v>255</v>
      </c>
      <c r="F50" s="524"/>
      <c r="G50" s="524"/>
      <c r="H50" s="524"/>
      <c r="I50" s="524"/>
      <c r="J50" s="524"/>
      <c r="K50" s="524"/>
      <c r="L50" s="524"/>
      <c r="M50" s="524"/>
      <c r="N50" s="525"/>
    </row>
    <row r="54" ht="15.75" thickBot="1"/>
    <row r="55" spans="1:14" ht="21.75" thickBot="1">
      <c r="A55" s="433" t="s">
        <v>257</v>
      </c>
      <c r="B55" s="434"/>
      <c r="C55" s="434"/>
      <c r="D55" s="434"/>
      <c r="E55" s="434"/>
      <c r="F55" s="434"/>
      <c r="G55" s="434"/>
      <c r="H55" s="434"/>
      <c r="I55" s="434"/>
      <c r="J55" s="434"/>
      <c r="K55" s="434"/>
      <c r="L55" s="434"/>
      <c r="M55" s="434"/>
      <c r="N55" s="435"/>
    </row>
    <row r="56" spans="1:14" ht="15">
      <c r="A56" s="526"/>
      <c r="B56" s="526"/>
      <c r="C56" s="526"/>
      <c r="D56" s="526"/>
      <c r="E56" s="526"/>
      <c r="F56" s="526"/>
      <c r="G56" s="526"/>
      <c r="H56" s="526"/>
      <c r="I56" s="526"/>
      <c r="J56" s="526"/>
      <c r="K56" s="526"/>
      <c r="L56" s="526"/>
      <c r="M56" s="526"/>
      <c r="N56" s="526"/>
    </row>
    <row r="57" spans="1:14" ht="30" customHeight="1">
      <c r="A57" s="280" t="s">
        <v>241</v>
      </c>
      <c r="B57" s="280"/>
      <c r="C57" s="280"/>
      <c r="D57" s="280"/>
      <c r="E57" s="280"/>
      <c r="F57" s="280"/>
      <c r="G57" s="280"/>
      <c r="H57" s="280"/>
      <c r="I57" s="280"/>
      <c r="J57" s="280"/>
      <c r="K57" s="280"/>
      <c r="L57" s="280"/>
      <c r="M57" s="280"/>
      <c r="N57" s="280"/>
    </row>
    <row r="58" spans="1:14" ht="30" customHeight="1">
      <c r="A58" s="458" t="s">
        <v>258</v>
      </c>
      <c r="B58" s="458"/>
      <c r="C58" s="458"/>
      <c r="D58" s="458"/>
      <c r="E58" s="458"/>
      <c r="F58" s="458"/>
      <c r="G58" s="458"/>
      <c r="H58" s="458"/>
      <c r="I58" s="458"/>
      <c r="J58" s="458"/>
      <c r="K58" s="458"/>
      <c r="L58" s="458"/>
      <c r="M58" s="458"/>
      <c r="N58" s="458"/>
    </row>
    <row r="59" spans="1:14" ht="30" customHeight="1">
      <c r="A59" s="526" t="s">
        <v>259</v>
      </c>
      <c r="B59" s="526"/>
      <c r="C59" s="526"/>
      <c r="D59" s="526"/>
      <c r="E59" s="526"/>
      <c r="F59" s="526"/>
      <c r="G59" s="526"/>
      <c r="H59" s="526"/>
      <c r="I59" s="526"/>
      <c r="J59" s="526"/>
      <c r="K59" s="526"/>
      <c r="L59" s="526"/>
      <c r="M59" s="526"/>
      <c r="N59" s="526"/>
    </row>
    <row r="60" spans="1:14" ht="30" customHeight="1">
      <c r="A60" s="526"/>
      <c r="B60" s="526"/>
      <c r="C60" s="526"/>
      <c r="D60" s="526"/>
      <c r="E60" s="526"/>
      <c r="F60" s="526"/>
      <c r="G60" s="526"/>
      <c r="H60" s="526"/>
      <c r="I60" s="526"/>
      <c r="J60" s="526"/>
      <c r="K60" s="526"/>
      <c r="L60" s="526"/>
      <c r="M60" s="526"/>
      <c r="N60" s="526"/>
    </row>
    <row r="61" spans="1:14" ht="15">
      <c r="A61" s="526"/>
      <c r="B61" s="526"/>
      <c r="C61" s="526"/>
      <c r="D61" s="526"/>
      <c r="E61" s="526"/>
      <c r="F61" s="526"/>
      <c r="G61" s="526"/>
      <c r="H61" s="526"/>
      <c r="I61" s="526"/>
      <c r="J61" s="526"/>
      <c r="K61" s="526"/>
      <c r="L61" s="526"/>
      <c r="M61" s="526"/>
      <c r="N61" s="526"/>
    </row>
    <row r="63" ht="15.75" thickBot="1"/>
    <row r="64" spans="1:14" ht="21.75" thickBot="1">
      <c r="A64" s="433" t="s">
        <v>260</v>
      </c>
      <c r="B64" s="434"/>
      <c r="C64" s="434"/>
      <c r="D64" s="434"/>
      <c r="E64" s="434"/>
      <c r="F64" s="434"/>
      <c r="G64" s="434"/>
      <c r="H64" s="434"/>
      <c r="I64" s="434"/>
      <c r="J64" s="434"/>
      <c r="K64" s="434"/>
      <c r="L64" s="434"/>
      <c r="M64" s="434"/>
      <c r="N64" s="435"/>
    </row>
    <row r="66" spans="1:14" ht="30" customHeight="1">
      <c r="A66" s="457" t="s">
        <v>241</v>
      </c>
      <c r="B66" s="457"/>
      <c r="C66" s="457"/>
      <c r="D66" s="457"/>
      <c r="E66" s="457"/>
      <c r="F66" s="457"/>
      <c r="G66" s="457"/>
      <c r="H66" s="457"/>
      <c r="I66" s="457"/>
      <c r="J66" s="457"/>
      <c r="K66" s="457"/>
      <c r="L66" s="457"/>
      <c r="M66" s="457"/>
      <c r="N66" s="457"/>
    </row>
    <row r="67" spans="1:14" ht="30" customHeight="1">
      <c r="A67" s="458" t="s">
        <v>258</v>
      </c>
      <c r="B67" s="458"/>
      <c r="C67" s="458"/>
      <c r="D67" s="458"/>
      <c r="E67" s="458"/>
      <c r="F67" s="458"/>
      <c r="G67" s="458"/>
      <c r="H67" s="458"/>
      <c r="I67" s="458"/>
      <c r="J67" s="458"/>
      <c r="K67" s="458"/>
      <c r="L67" s="458"/>
      <c r="M67" s="458"/>
      <c r="N67" s="458"/>
    </row>
    <row r="68" spans="1:14" ht="18" customHeight="1" thickBot="1">
      <c r="A68" s="527"/>
      <c r="B68" s="527"/>
      <c r="C68" s="527"/>
      <c r="D68" s="527"/>
      <c r="E68" s="527"/>
      <c r="F68" s="527"/>
      <c r="G68" s="527"/>
      <c r="H68" s="527"/>
      <c r="I68" s="527"/>
      <c r="J68" s="527"/>
      <c r="K68" s="527"/>
      <c r="L68" s="527"/>
      <c r="M68" s="527"/>
      <c r="N68" s="527"/>
    </row>
    <row r="69" spans="1:14" ht="30" customHeight="1" thickBot="1">
      <c r="A69" s="281" t="s">
        <v>221</v>
      </c>
      <c r="B69" s="528" t="s">
        <v>222</v>
      </c>
      <c r="C69" s="529"/>
      <c r="D69" s="530"/>
      <c r="E69" s="531" t="s">
        <v>223</v>
      </c>
      <c r="F69" s="531"/>
      <c r="G69" s="531"/>
      <c r="H69" s="531"/>
      <c r="I69" s="531"/>
      <c r="J69" s="531" t="s">
        <v>224</v>
      </c>
      <c r="K69" s="531"/>
      <c r="L69" s="531"/>
      <c r="M69" s="531"/>
      <c r="N69" s="532"/>
    </row>
    <row r="70" spans="1:14" ht="90" customHeight="1">
      <c r="A70" s="464">
        <v>1</v>
      </c>
      <c r="B70" s="533" t="s">
        <v>261</v>
      </c>
      <c r="C70" s="534"/>
      <c r="D70" s="535"/>
      <c r="E70" s="542" t="s">
        <v>262</v>
      </c>
      <c r="F70" s="542"/>
      <c r="G70" s="542"/>
      <c r="H70" s="542"/>
      <c r="I70" s="542"/>
      <c r="J70" s="543"/>
      <c r="K70" s="543"/>
      <c r="L70" s="543"/>
      <c r="M70" s="543"/>
      <c r="N70" s="544"/>
    </row>
    <row r="71" spans="1:14" ht="45" customHeight="1">
      <c r="A71" s="465"/>
      <c r="B71" s="536"/>
      <c r="C71" s="537"/>
      <c r="D71" s="538"/>
      <c r="E71" s="545" t="s">
        <v>263</v>
      </c>
      <c r="F71" s="545"/>
      <c r="G71" s="545"/>
      <c r="H71" s="545"/>
      <c r="I71" s="545"/>
      <c r="J71" s="546" t="s">
        <v>264</v>
      </c>
      <c r="K71" s="547"/>
      <c r="L71" s="547"/>
      <c r="M71" s="547"/>
      <c r="N71" s="548"/>
    </row>
    <row r="72" spans="1:14" ht="45" customHeight="1" thickBot="1">
      <c r="A72" s="466"/>
      <c r="B72" s="539"/>
      <c r="C72" s="540"/>
      <c r="D72" s="541"/>
      <c r="E72" s="549" t="s">
        <v>265</v>
      </c>
      <c r="F72" s="550"/>
      <c r="G72" s="550"/>
      <c r="H72" s="550"/>
      <c r="I72" s="551"/>
      <c r="J72" s="552"/>
      <c r="K72" s="553"/>
      <c r="L72" s="553"/>
      <c r="M72" s="553"/>
      <c r="N72" s="554"/>
    </row>
    <row r="74" ht="15.75" thickBot="1"/>
    <row r="75" spans="1:14" ht="21.75" thickBot="1">
      <c r="A75" s="433" t="s">
        <v>266</v>
      </c>
      <c r="B75" s="434"/>
      <c r="C75" s="434"/>
      <c r="D75" s="434"/>
      <c r="E75" s="434"/>
      <c r="F75" s="434"/>
      <c r="G75" s="434"/>
      <c r="H75" s="434"/>
      <c r="I75" s="434"/>
      <c r="J75" s="434"/>
      <c r="K75" s="434"/>
      <c r="L75" s="434"/>
      <c r="M75" s="434"/>
      <c r="N75" s="435"/>
    </row>
    <row r="77" spans="1:14" ht="19.5">
      <c r="A77" s="432" t="s">
        <v>267</v>
      </c>
      <c r="B77" s="432"/>
      <c r="C77" s="432"/>
      <c r="D77" s="432"/>
      <c r="E77" s="432"/>
      <c r="F77" s="432"/>
      <c r="G77" s="432"/>
      <c r="H77" s="432"/>
      <c r="I77" s="432"/>
      <c r="J77" s="432"/>
      <c r="K77" s="432"/>
      <c r="L77" s="432"/>
      <c r="M77" s="432"/>
      <c r="N77" s="432"/>
    </row>
  </sheetData>
  <sheetProtection password="B4C2" sheet="1" objects="1" scenarios="1"/>
  <mergeCells count="100">
    <mergeCell ref="A75:N75"/>
    <mergeCell ref="A77:N77"/>
    <mergeCell ref="A70:A72"/>
    <mergeCell ref="B70:D72"/>
    <mergeCell ref="E70:I70"/>
    <mergeCell ref="J70:N70"/>
    <mergeCell ref="E71:I71"/>
    <mergeCell ref="J71:N71"/>
    <mergeCell ref="E72:I72"/>
    <mergeCell ref="J72:N72"/>
    <mergeCell ref="A66:N66"/>
    <mergeCell ref="A67:N67"/>
    <mergeCell ref="A68:N68"/>
    <mergeCell ref="B69:D69"/>
    <mergeCell ref="E69:I69"/>
    <mergeCell ref="J69:N69"/>
    <mergeCell ref="A56:N56"/>
    <mergeCell ref="A58:N58"/>
    <mergeCell ref="A59:N59"/>
    <mergeCell ref="A60:N60"/>
    <mergeCell ref="A61:N61"/>
    <mergeCell ref="A64:N64"/>
    <mergeCell ref="B49:D49"/>
    <mergeCell ref="E49:I49"/>
    <mergeCell ref="J49:N49"/>
    <mergeCell ref="B50:D50"/>
    <mergeCell ref="E50:N50"/>
    <mergeCell ref="A55:N55"/>
    <mergeCell ref="A45:A48"/>
    <mergeCell ref="B45:D48"/>
    <mergeCell ref="E45:N45"/>
    <mergeCell ref="E46:I46"/>
    <mergeCell ref="J46:N46"/>
    <mergeCell ref="E47:I47"/>
    <mergeCell ref="J47:N47"/>
    <mergeCell ref="E48:I48"/>
    <mergeCell ref="J48:N48"/>
    <mergeCell ref="A41:A44"/>
    <mergeCell ref="B41:D44"/>
    <mergeCell ref="E41:N41"/>
    <mergeCell ref="E42:I42"/>
    <mergeCell ref="J42:N42"/>
    <mergeCell ref="E43:I43"/>
    <mergeCell ref="J43:N43"/>
    <mergeCell ref="E44:I44"/>
    <mergeCell ref="J44:N44"/>
    <mergeCell ref="A35:N35"/>
    <mergeCell ref="A37:N37"/>
    <mergeCell ref="A38:N38"/>
    <mergeCell ref="B40:D40"/>
    <mergeCell ref="E40:I40"/>
    <mergeCell ref="J40:N40"/>
    <mergeCell ref="B29:D29"/>
    <mergeCell ref="E29:I29"/>
    <mergeCell ref="J29:N29"/>
    <mergeCell ref="B30:D30"/>
    <mergeCell ref="E30:I30"/>
    <mergeCell ref="J30:N30"/>
    <mergeCell ref="B27:D27"/>
    <mergeCell ref="E27:I27"/>
    <mergeCell ref="J27:N27"/>
    <mergeCell ref="B28:D28"/>
    <mergeCell ref="E28:I28"/>
    <mergeCell ref="J28:N28"/>
    <mergeCell ref="B25:D25"/>
    <mergeCell ref="E25:I25"/>
    <mergeCell ref="J25:N25"/>
    <mergeCell ref="B26:D26"/>
    <mergeCell ref="E26:I26"/>
    <mergeCell ref="J26:N26"/>
    <mergeCell ref="B23:D23"/>
    <mergeCell ref="E23:I23"/>
    <mergeCell ref="J23:N23"/>
    <mergeCell ref="B24:D24"/>
    <mergeCell ref="E24:I24"/>
    <mergeCell ref="J24:N24"/>
    <mergeCell ref="B21:D21"/>
    <mergeCell ref="E21:I21"/>
    <mergeCell ref="J21:N21"/>
    <mergeCell ref="B22:D22"/>
    <mergeCell ref="E22:I22"/>
    <mergeCell ref="J22:N22"/>
    <mergeCell ref="B19:D19"/>
    <mergeCell ref="E19:I19"/>
    <mergeCell ref="J19:N19"/>
    <mergeCell ref="B20:D20"/>
    <mergeCell ref="E20:I20"/>
    <mergeCell ref="J20:N20"/>
    <mergeCell ref="A10:N10"/>
    <mergeCell ref="A11:N11"/>
    <mergeCell ref="A12:N12"/>
    <mergeCell ref="A13:N13"/>
    <mergeCell ref="A14:N14"/>
    <mergeCell ref="A15:N15"/>
    <mergeCell ref="A1:N1"/>
    <mergeCell ref="A3:N3"/>
    <mergeCell ref="A4:N4"/>
    <mergeCell ref="A6:N6"/>
    <mergeCell ref="A8:N8"/>
    <mergeCell ref="A9:N9"/>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80" r:id="rId1"/>
  <rowBreaks count="3" manualBreakCount="3">
    <brk id="15" max="255" man="1"/>
    <brk id="34" max="255" man="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INTERREG</dc:creator>
  <cp:keywords/>
  <dc:description/>
  <cp:lastModifiedBy> </cp:lastModifiedBy>
  <cp:lastPrinted>2010-03-25T15:06:47Z</cp:lastPrinted>
  <dcterms:created xsi:type="dcterms:W3CDTF">2007-05-30T12:49:28Z</dcterms:created>
  <dcterms:modified xsi:type="dcterms:W3CDTF">2012-02-15T10:33:09Z</dcterms:modified>
  <cp:category/>
  <cp:version/>
  <cp:contentType/>
  <cp:contentStatus/>
</cp:coreProperties>
</file>